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INAI\OBLIGACIONES DE TRANSPARENCIA DATOS PERSONALES\2. Portal Institucional\"/>
    </mc:Choice>
  </mc:AlternateContent>
  <xr:revisionPtr revIDLastSave="0" documentId="13_ncr:1_{F2691617-C88D-4568-AC5B-BB813DA9CC32}" xr6:coauthVersionLast="47" xr6:coauthVersionMax="47" xr10:uidLastSave="{00000000-0000-0000-0000-000000000000}"/>
  <bookViews>
    <workbookView xWindow="-120" yWindow="-120" windowWidth="20730" windowHeight="11160" tabRatio="800" firstSheet="1" activeTab="10" xr2:uid="{00000000-000D-0000-FFFF-FFFF00000000}"/>
  </bookViews>
  <sheets>
    <sheet name="Nivel" sheetId="19" r:id="rId1"/>
    <sheet name="División" sheetId="20" r:id="rId2"/>
    <sheet name="Género" sheetId="11" r:id="rId3"/>
    <sheet name="Edad" sheetId="5" r:id="rId4"/>
    <sheet name="Estado" sheetId="21" r:id="rId5"/>
    <sheet name="Lengua Indígena" sheetId="13" r:id="rId6"/>
    <sheet name="País" sheetId="2" r:id="rId7"/>
    <sheet name="Programa Educativo" sheetId="18" r:id="rId8"/>
    <sheet name="Discapacidad" sheetId="17" r:id="rId9"/>
    <sheet name="CIEES" sheetId="25" r:id="rId10"/>
    <sheet name="Servidores Públicos" sheetId="16" r:id="rId11"/>
  </sheets>
  <definedNames>
    <definedName name="_xlnm._FilterDatabase" localSheetId="8" hidden="1">Discapacidad!#REF!</definedName>
    <definedName name="_xlnm._FilterDatabase" localSheetId="4" hidden="1">Estado!$A$1:$E$1</definedName>
    <definedName name="_xlnm._FilterDatabase" localSheetId="10" hidden="1">'Servidores Públicos'!$E$2:$F$3</definedName>
    <definedName name="_xlcn.WorksheetConnection_mexicanosenelextranjeroB2C9" hidden="1">País!$B$2:$C$9</definedName>
    <definedName name="lengua_Indigena" localSheetId="5">'Lengua Indígena'!#REF!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mexicanos en el extranjero!$B$2:$C$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6" l="1"/>
  <c r="I16" i="25"/>
  <c r="C16" i="25"/>
  <c r="D14" i="17"/>
  <c r="D3" i="17"/>
  <c r="D4" i="17"/>
  <c r="D5" i="17"/>
  <c r="D6" i="17"/>
  <c r="D7" i="17"/>
  <c r="D8" i="17"/>
  <c r="D9" i="17"/>
  <c r="D10" i="17"/>
  <c r="D11" i="17"/>
  <c r="D12" i="17"/>
  <c r="D13" i="17"/>
  <c r="C14" i="17"/>
  <c r="B38" i="21"/>
  <c r="C35" i="21" s="1"/>
  <c r="C38" i="16"/>
  <c r="C61" i="16"/>
  <c r="K47" i="16"/>
  <c r="L44" i="16" s="1"/>
  <c r="C10" i="21"/>
  <c r="C31" i="21"/>
  <c r="C30" i="21"/>
  <c r="C29" i="21"/>
  <c r="C28" i="21"/>
  <c r="C27" i="21"/>
  <c r="C26" i="21"/>
  <c r="C25" i="21"/>
  <c r="C24" i="21"/>
  <c r="C23" i="21"/>
  <c r="C22" i="21"/>
  <c r="C20" i="21"/>
  <c r="C19" i="21"/>
  <c r="C18" i="21"/>
  <c r="C17" i="21"/>
  <c r="C16" i="21"/>
  <c r="C15" i="21"/>
  <c r="C14" i="21"/>
  <c r="C13" i="21"/>
  <c r="C12" i="21"/>
  <c r="C11" i="21"/>
  <c r="C9" i="21"/>
  <c r="C8" i="21"/>
  <c r="C7" i="21"/>
  <c r="C6" i="21"/>
  <c r="C5" i="21"/>
  <c r="C4" i="21"/>
  <c r="C3" i="21"/>
  <c r="C2" i="21"/>
  <c r="C63" i="5"/>
  <c r="C57" i="5"/>
  <c r="C51" i="5"/>
  <c r="C45" i="5"/>
  <c r="C39" i="5"/>
  <c r="C33" i="5"/>
  <c r="C27" i="5"/>
  <c r="C21" i="5"/>
  <c r="C15" i="5"/>
  <c r="C9" i="5"/>
  <c r="C2" i="5"/>
  <c r="C3" i="5"/>
  <c r="B68" i="5"/>
  <c r="C62" i="5" s="1"/>
  <c r="F13" i="16"/>
  <c r="L43" i="16" l="1"/>
  <c r="L42" i="16"/>
  <c r="C32" i="16"/>
  <c r="C2" i="16"/>
  <c r="C26" i="16"/>
  <c r="C56" i="16"/>
  <c r="C20" i="16"/>
  <c r="C50" i="16"/>
  <c r="C14" i="16"/>
  <c r="C44" i="16"/>
  <c r="C8" i="16"/>
  <c r="C3" i="16"/>
  <c r="C55" i="16"/>
  <c r="C49" i="16"/>
  <c r="C43" i="16"/>
  <c r="C37" i="16"/>
  <c r="C31" i="16"/>
  <c r="C25" i="16"/>
  <c r="C19" i="16"/>
  <c r="C13" i="16"/>
  <c r="C7" i="16"/>
  <c r="C60" i="16"/>
  <c r="C54" i="16"/>
  <c r="C48" i="16"/>
  <c r="C42" i="16"/>
  <c r="C36" i="16"/>
  <c r="C30" i="16"/>
  <c r="C24" i="16"/>
  <c r="C18" i="16"/>
  <c r="C12" i="16"/>
  <c r="C6" i="16"/>
  <c r="C59" i="16"/>
  <c r="C53" i="16"/>
  <c r="C47" i="16"/>
  <c r="C41" i="16"/>
  <c r="C35" i="16"/>
  <c r="C29" i="16"/>
  <c r="C23" i="16"/>
  <c r="C17" i="16"/>
  <c r="C11" i="16"/>
  <c r="C5" i="16"/>
  <c r="C58" i="16"/>
  <c r="C52" i="16"/>
  <c r="C46" i="16"/>
  <c r="C40" i="16"/>
  <c r="C34" i="16"/>
  <c r="C28" i="16"/>
  <c r="C22" i="16"/>
  <c r="C16" i="16"/>
  <c r="C10" i="16"/>
  <c r="C4" i="16"/>
  <c r="C57" i="16"/>
  <c r="C51" i="16"/>
  <c r="C45" i="16"/>
  <c r="C39" i="16"/>
  <c r="C33" i="16"/>
  <c r="C27" i="16"/>
  <c r="C21" i="16"/>
  <c r="C15" i="16"/>
  <c r="C9" i="16"/>
  <c r="C37" i="21"/>
  <c r="C36" i="21"/>
  <c r="C34" i="21"/>
  <c r="C21" i="21"/>
  <c r="C32" i="21"/>
  <c r="C33" i="21"/>
  <c r="C4" i="5"/>
  <c r="C10" i="5"/>
  <c r="C16" i="5"/>
  <c r="C22" i="5"/>
  <c r="C28" i="5"/>
  <c r="C34" i="5"/>
  <c r="C40" i="5"/>
  <c r="C46" i="5"/>
  <c r="C52" i="5"/>
  <c r="C58" i="5"/>
  <c r="C64" i="5"/>
  <c r="C5" i="5"/>
  <c r="C11" i="5"/>
  <c r="C17" i="5"/>
  <c r="C23" i="5"/>
  <c r="C29" i="5"/>
  <c r="C35" i="5"/>
  <c r="C41" i="5"/>
  <c r="C47" i="5"/>
  <c r="C53" i="5"/>
  <c r="C59" i="5"/>
  <c r="C65" i="5"/>
  <c r="C6" i="5"/>
  <c r="C12" i="5"/>
  <c r="C18" i="5"/>
  <c r="C24" i="5"/>
  <c r="C30" i="5"/>
  <c r="C36" i="5"/>
  <c r="C42" i="5"/>
  <c r="C48" i="5"/>
  <c r="C54" i="5"/>
  <c r="C60" i="5"/>
  <c r="C66" i="5"/>
  <c r="C7" i="5"/>
  <c r="C13" i="5"/>
  <c r="C19" i="5"/>
  <c r="C25" i="5"/>
  <c r="C31" i="5"/>
  <c r="C37" i="5"/>
  <c r="C43" i="5"/>
  <c r="C49" i="5"/>
  <c r="C55" i="5"/>
  <c r="C61" i="5"/>
  <c r="C67" i="5"/>
  <c r="C8" i="5"/>
  <c r="C14" i="5"/>
  <c r="C20" i="5"/>
  <c r="C26" i="5"/>
  <c r="C32" i="5"/>
  <c r="C38" i="5"/>
  <c r="C44" i="5"/>
  <c r="C50" i="5"/>
  <c r="C56" i="5"/>
  <c r="L15" i="16"/>
  <c r="L16" i="16"/>
  <c r="G12" i="16"/>
  <c r="G11" i="16"/>
  <c r="G10" i="16"/>
  <c r="G13" i="16" s="1"/>
  <c r="L46" i="16"/>
  <c r="L45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4" i="16"/>
  <c r="L13" i="16"/>
  <c r="L12" i="16"/>
  <c r="L11" i="16"/>
  <c r="L10" i="16"/>
  <c r="L9" i="16"/>
  <c r="L8" i="16"/>
  <c r="L7" i="16"/>
  <c r="L6" i="16"/>
  <c r="L5" i="16"/>
  <c r="L4" i="16"/>
  <c r="L3" i="16"/>
  <c r="L2" i="16"/>
  <c r="L47" i="16" s="1"/>
  <c r="C62" i="16" l="1"/>
  <c r="C38" i="21"/>
  <c r="C68" i="5"/>
  <c r="F11" i="11"/>
  <c r="F12" i="11"/>
  <c r="F13" i="11"/>
  <c r="F6" i="16" l="1"/>
  <c r="G4" i="16" l="1"/>
  <c r="G5" i="16"/>
  <c r="G3" i="16"/>
  <c r="G2" i="16"/>
  <c r="C40" i="13"/>
  <c r="G6" i="16" l="1"/>
  <c r="D19" i="13"/>
  <c r="D25" i="13"/>
  <c r="D31" i="13"/>
  <c r="D37" i="13"/>
  <c r="D17" i="13"/>
  <c r="D14" i="13"/>
  <c r="D20" i="13"/>
  <c r="D26" i="13"/>
  <c r="D32" i="13"/>
  <c r="D38" i="13"/>
  <c r="D24" i="13"/>
  <c r="D15" i="13"/>
  <c r="D21" i="13"/>
  <c r="D27" i="13"/>
  <c r="D33" i="13"/>
  <c r="D39" i="13"/>
  <c r="D23" i="13"/>
  <c r="D16" i="13"/>
  <c r="D22" i="13"/>
  <c r="D28" i="13"/>
  <c r="D34" i="13"/>
  <c r="D29" i="13"/>
  <c r="D35" i="13"/>
  <c r="D30" i="13"/>
  <c r="D36" i="13"/>
  <c r="D18" i="13"/>
  <c r="D8" i="13"/>
  <c r="D13" i="13"/>
  <c r="D7" i="13"/>
  <c r="D12" i="13"/>
  <c r="D6" i="13"/>
  <c r="D11" i="13"/>
  <c r="D5" i="13"/>
  <c r="D10" i="13"/>
  <c r="D4" i="13"/>
  <c r="D9" i="13"/>
  <c r="D40" i="13" l="1"/>
  <c r="B56" i="18"/>
  <c r="B47" i="18"/>
  <c r="C43" i="18" l="1"/>
  <c r="C37" i="18"/>
  <c r="C31" i="18"/>
  <c r="C25" i="18"/>
  <c r="C19" i="18"/>
  <c r="C13" i="18"/>
  <c r="C7" i="18"/>
  <c r="C32" i="18"/>
  <c r="C42" i="18"/>
  <c r="C36" i="18"/>
  <c r="C30" i="18"/>
  <c r="C24" i="18"/>
  <c r="C18" i="18"/>
  <c r="C12" i="18"/>
  <c r="C6" i="18"/>
  <c r="C26" i="18"/>
  <c r="C41" i="18"/>
  <c r="C35" i="18"/>
  <c r="C29" i="18"/>
  <c r="C23" i="18"/>
  <c r="C17" i="18"/>
  <c r="C11" i="18"/>
  <c r="C5" i="18"/>
  <c r="C20" i="18"/>
  <c r="C2" i="18"/>
  <c r="C46" i="18"/>
  <c r="C40" i="18"/>
  <c r="C34" i="18"/>
  <c r="C28" i="18"/>
  <c r="C22" i="18"/>
  <c r="C16" i="18"/>
  <c r="C10" i="18"/>
  <c r="C4" i="18"/>
  <c r="C14" i="18"/>
  <c r="C8" i="18"/>
  <c r="C45" i="18"/>
  <c r="C39" i="18"/>
  <c r="C33" i="18"/>
  <c r="C27" i="18"/>
  <c r="C21" i="18"/>
  <c r="C15" i="18"/>
  <c r="C9" i="18"/>
  <c r="C3" i="18"/>
  <c r="C38" i="18"/>
  <c r="C44" i="18"/>
  <c r="F11" i="5"/>
  <c r="F10" i="11"/>
  <c r="B5" i="11"/>
  <c r="B6" i="20"/>
  <c r="B6" i="19"/>
  <c r="C47" i="18" l="1"/>
  <c r="C5" i="20"/>
  <c r="C4" i="20"/>
  <c r="C3" i="20"/>
  <c r="C2" i="20"/>
  <c r="C3" i="11"/>
  <c r="C4" i="11"/>
  <c r="G8" i="5"/>
  <c r="G7" i="5"/>
  <c r="G6" i="5"/>
  <c r="G5" i="5"/>
  <c r="G3" i="5"/>
  <c r="G10" i="5"/>
  <c r="G4" i="5"/>
  <c r="G9" i="5"/>
  <c r="F14" i="11"/>
  <c r="G11" i="5" l="1"/>
  <c r="C13" i="11"/>
  <c r="C12" i="11"/>
  <c r="C11" i="11"/>
  <c r="C10" i="11"/>
  <c r="E11" i="11"/>
  <c r="E10" i="11"/>
  <c r="E13" i="11"/>
  <c r="E12" i="11"/>
  <c r="C5" i="11"/>
  <c r="C6" i="20"/>
  <c r="D2" i="17"/>
  <c r="D50" i="2" l="1"/>
  <c r="D2" i="2"/>
  <c r="D24" i="2"/>
  <c r="D7" i="2"/>
  <c r="D36" i="2"/>
  <c r="D33" i="2"/>
  <c r="D20" i="2"/>
  <c r="D49" i="2"/>
  <c r="D35" i="2"/>
  <c r="D28" i="2"/>
  <c r="D26" i="2"/>
  <c r="D5" i="2"/>
  <c r="D48" i="2"/>
  <c r="D13" i="2"/>
  <c r="D34" i="2"/>
  <c r="D41" i="2"/>
  <c r="D27" i="2"/>
  <c r="D15" i="2"/>
  <c r="D14" i="2"/>
  <c r="D16" i="2"/>
  <c r="D43" i="2"/>
  <c r="D39" i="2"/>
  <c r="D40" i="2"/>
  <c r="D6" i="2"/>
  <c r="D44" i="2"/>
  <c r="D46" i="2"/>
  <c r="D42" i="2"/>
  <c r="D19" i="2"/>
  <c r="D47" i="2"/>
  <c r="D12" i="2"/>
  <c r="D3" i="2"/>
  <c r="D22" i="2"/>
  <c r="D11" i="2"/>
  <c r="D38" i="2"/>
  <c r="D30" i="2"/>
  <c r="D17" i="2"/>
  <c r="D31" i="2"/>
  <c r="D25" i="2"/>
  <c r="D4" i="2"/>
  <c r="D9" i="2"/>
  <c r="D23" i="2"/>
  <c r="D18" i="2"/>
  <c r="D8" i="2"/>
  <c r="D37" i="2"/>
  <c r="D45" i="2"/>
  <c r="D32" i="2"/>
  <c r="D29" i="2"/>
  <c r="D21" i="2"/>
  <c r="C50" i="2"/>
  <c r="D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mexicanos en el extranjero!$B$2:$C$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mexicanosenelextranjeroB2C9"/>
        </x15:connection>
      </ext>
    </extLst>
  </connection>
</connections>
</file>

<file path=xl/sharedStrings.xml><?xml version="1.0" encoding="utf-8"?>
<sst xmlns="http://schemas.openxmlformats.org/spreadsheetml/2006/main" count="478" uniqueCount="296">
  <si>
    <t>Nivel</t>
  </si>
  <si>
    <t>Matrícula</t>
  </si>
  <si>
    <t>Licenciatura</t>
  </si>
  <si>
    <t>Técnico Superior Universitario</t>
  </si>
  <si>
    <t>Especialidad</t>
  </si>
  <si>
    <t>Maestría</t>
  </si>
  <si>
    <t>Total</t>
  </si>
  <si>
    <t>División</t>
  </si>
  <si>
    <t>%</t>
  </si>
  <si>
    <t>CSA</t>
  </si>
  <si>
    <t>CSBA</t>
  </si>
  <si>
    <t>CEIT</t>
  </si>
  <si>
    <t>POS</t>
  </si>
  <si>
    <t>Sexo</t>
  </si>
  <si>
    <t>Hombre</t>
  </si>
  <si>
    <t>Mujer</t>
  </si>
  <si>
    <t>% H del Total</t>
  </si>
  <si>
    <t>% M del Total</t>
  </si>
  <si>
    <t>Edad</t>
  </si>
  <si>
    <t>Menores a 21 años</t>
  </si>
  <si>
    <t>21 a 30 años</t>
  </si>
  <si>
    <t>31 a 40 años</t>
  </si>
  <si>
    <t>41 a 50 años</t>
  </si>
  <si>
    <t>51 a 60 años</t>
  </si>
  <si>
    <t>61 a 70 años</t>
  </si>
  <si>
    <t>71 a 80 años</t>
  </si>
  <si>
    <t>81 a 90 años</t>
  </si>
  <si>
    <t>Estado</t>
  </si>
  <si>
    <t>México</t>
  </si>
  <si>
    <t>Ciudad de México</t>
  </si>
  <si>
    <t>Jalisco</t>
  </si>
  <si>
    <t>Puebla</t>
  </si>
  <si>
    <t>Hidalgo</t>
  </si>
  <si>
    <t>Veracruz de Ignacio de la Llave</t>
  </si>
  <si>
    <t>Querétaro</t>
  </si>
  <si>
    <t>Guanajuato</t>
  </si>
  <si>
    <t>Baja California</t>
  </si>
  <si>
    <t>Yucatán</t>
  </si>
  <si>
    <t>Morelos</t>
  </si>
  <si>
    <t>Michoacán de Ocampo</t>
  </si>
  <si>
    <t>Quintana Roo</t>
  </si>
  <si>
    <t>Chihuahua</t>
  </si>
  <si>
    <t>Oaxaca</t>
  </si>
  <si>
    <t>Nuevo León</t>
  </si>
  <si>
    <t>Tabasco</t>
  </si>
  <si>
    <t>Guerrero</t>
  </si>
  <si>
    <t>San Luis Potosí</t>
  </si>
  <si>
    <t>Aguascalientes</t>
  </si>
  <si>
    <t>Sonora</t>
  </si>
  <si>
    <t>Coahuila de Zaragoza</t>
  </si>
  <si>
    <t>Tamaulipas</t>
  </si>
  <si>
    <t>Chiapas</t>
  </si>
  <si>
    <t>Tlaxcala</t>
  </si>
  <si>
    <t>Campeche</t>
  </si>
  <si>
    <t>Durango</t>
  </si>
  <si>
    <t>Sinaloa</t>
  </si>
  <si>
    <t>Baja California Sur</t>
  </si>
  <si>
    <t>Zacatecas</t>
  </si>
  <si>
    <t>Colima</t>
  </si>
  <si>
    <t>Nayarit</t>
  </si>
  <si>
    <t>Distribución de matrícula hablante de una lengua indígena nacional</t>
  </si>
  <si>
    <t>#</t>
  </si>
  <si>
    <t>Lengua indígena</t>
  </si>
  <si>
    <t>NAHUATL</t>
  </si>
  <si>
    <t>MAYA</t>
  </si>
  <si>
    <t>OTOMI</t>
  </si>
  <si>
    <t>MIXTECO</t>
  </si>
  <si>
    <t>ZAPOTECO</t>
  </si>
  <si>
    <t>MAZAHUA</t>
  </si>
  <si>
    <t>MAZATECO</t>
  </si>
  <si>
    <t>MIXE</t>
  </si>
  <si>
    <t>TOTONACO</t>
  </si>
  <si>
    <t>HUASTECO</t>
  </si>
  <si>
    <t>TARASCO</t>
  </si>
  <si>
    <t>CHONTAL DE TABASCO</t>
  </si>
  <si>
    <t>CHOL</t>
  </si>
  <si>
    <t>TSOTSIL</t>
  </si>
  <si>
    <t>TSELTAL</t>
  </si>
  <si>
    <t>POPOLUCA DE LA SIERRA</t>
  </si>
  <si>
    <t>TARAHUMARA</t>
  </si>
  <si>
    <t>YAQUI</t>
  </si>
  <si>
    <t>CHINANTECO</t>
  </si>
  <si>
    <t>HUAVE</t>
  </si>
  <si>
    <t>TLAPANECO</t>
  </si>
  <si>
    <t>ZOQUE</t>
  </si>
  <si>
    <t>AMUZGO</t>
  </si>
  <si>
    <t>CHICHIMECO JONAZ</t>
  </si>
  <si>
    <t>JAKALTEKO</t>
  </si>
  <si>
    <t>MAM</t>
  </si>
  <si>
    <t>MATLATZINCA</t>
  </si>
  <si>
    <t>POPOLOCA</t>
  </si>
  <si>
    <t>TRIQUI</t>
  </si>
  <si>
    <t>Total general</t>
  </si>
  <si>
    <t>HUICHOL</t>
  </si>
  <si>
    <t>País</t>
  </si>
  <si>
    <t>Estados Unidos</t>
  </si>
  <si>
    <t>España</t>
  </si>
  <si>
    <t>Alemania</t>
  </si>
  <si>
    <t>Canadá</t>
  </si>
  <si>
    <t>Moldavia</t>
  </si>
  <si>
    <t>Colombia</t>
  </si>
  <si>
    <t>Italia</t>
  </si>
  <si>
    <t>Francia</t>
  </si>
  <si>
    <t>Reino Unido</t>
  </si>
  <si>
    <t>Chile</t>
  </si>
  <si>
    <t>Argentina</t>
  </si>
  <si>
    <t>Austria</t>
  </si>
  <si>
    <t>Emiratos Árabes Unidos</t>
  </si>
  <si>
    <t>Bélgica</t>
  </si>
  <si>
    <t>Brasil</t>
  </si>
  <si>
    <t>El Salvador</t>
  </si>
  <si>
    <t>Costa Rica</t>
  </si>
  <si>
    <t>Finlandia</t>
  </si>
  <si>
    <t>Hong Kong</t>
  </si>
  <si>
    <t>Hungría</t>
  </si>
  <si>
    <t>Irlanda</t>
  </si>
  <si>
    <t>Japón</t>
  </si>
  <si>
    <t>Panamá</t>
  </si>
  <si>
    <t>Polonia</t>
  </si>
  <si>
    <t>República Dominicana</t>
  </si>
  <si>
    <t>Suecia</t>
  </si>
  <si>
    <t>Suiza</t>
  </si>
  <si>
    <t>Australia</t>
  </si>
  <si>
    <t>Ecuador</t>
  </si>
  <si>
    <t>Eslovaquia</t>
  </si>
  <si>
    <t>Honduras</t>
  </si>
  <si>
    <t>Luxemburgo</t>
  </si>
  <si>
    <t>Mayotte</t>
  </si>
  <si>
    <t>Mónaco</t>
  </si>
  <si>
    <t>Nacido Extranjero CURP</t>
  </si>
  <si>
    <t>Países Bajos</t>
  </si>
  <si>
    <t>Perú</t>
  </si>
  <si>
    <t>Puerto Rico</t>
  </si>
  <si>
    <t>Rusia</t>
  </si>
  <si>
    <t>Uruguay</t>
  </si>
  <si>
    <t>Venezuela</t>
  </si>
  <si>
    <t>Catar</t>
  </si>
  <si>
    <t>China</t>
  </si>
  <si>
    <t>Malasia</t>
  </si>
  <si>
    <t>Programa Educativo</t>
  </si>
  <si>
    <t>Lic. en Derecho</t>
  </si>
  <si>
    <t>Lic. en Nutrición Aplicada</t>
  </si>
  <si>
    <t>Lic. en Gestión y Administración de PyME</t>
  </si>
  <si>
    <t>Lic. en Contaduría y Finanzas Públicas</t>
  </si>
  <si>
    <t>Ing. en Desarrollo de Software</t>
  </si>
  <si>
    <t>Lic. en Mercadotecnia Internacional</t>
  </si>
  <si>
    <t>Lic. en Administración de Empresas Turísticas</t>
  </si>
  <si>
    <t>Lic. en Administración y Gestión Pública</t>
  </si>
  <si>
    <t>Ing. en Biotecnología</t>
  </si>
  <si>
    <t>Ing. en Logística y Transporte</t>
  </si>
  <si>
    <t>Lic. en Seguridad Pública</t>
  </si>
  <si>
    <t>Lic. en Matemáticas</t>
  </si>
  <si>
    <t>Ing. en Telemática</t>
  </si>
  <si>
    <t>Ing. en Energías Renovables</t>
  </si>
  <si>
    <t>Ing. en Gestión Industrial</t>
  </si>
  <si>
    <t>Lic. en Gerencia de Servicios de Salud</t>
  </si>
  <si>
    <t>Lic. en Políticas y Proyectos Sociales</t>
  </si>
  <si>
    <t>Lic. en Promoción y Educación para la Salud</t>
  </si>
  <si>
    <t>Lic. en Enseñanza de las Matemáticas</t>
  </si>
  <si>
    <t>Lic. en Desarrollo Comunitario</t>
  </si>
  <si>
    <t>Ing. en Tecnología Ambiental</t>
  </si>
  <si>
    <t>M. en Seguridad Alimentaria</t>
  </si>
  <si>
    <t>TSU en Urgencias Médicas</t>
  </si>
  <si>
    <t>TSU en Desarrollo de Software</t>
  </si>
  <si>
    <t>TSU en Gestión y Administración de PyME</t>
  </si>
  <si>
    <t>M. Enseñanza de la Historia de México</t>
  </si>
  <si>
    <t>TSU en Gestión en Alimentación y Nutrición</t>
  </si>
  <si>
    <t>Lic. en Seguridad Alimentaria</t>
  </si>
  <si>
    <t>TSU en Logística y Transporte</t>
  </si>
  <si>
    <t>TSU en Mercadotecnia Internacional</t>
  </si>
  <si>
    <t>Lic. en Gestión Territorial</t>
  </si>
  <si>
    <t>TSU en Administración de Empresas Turísticas</t>
  </si>
  <si>
    <t>TSU en Biotecnología</t>
  </si>
  <si>
    <t>TSU en Seguridad Pública</t>
  </si>
  <si>
    <t>TSU en Telemática</t>
  </si>
  <si>
    <t>TSU en Matemáticas</t>
  </si>
  <si>
    <t>TSU en Desarrollo Comunitario</t>
  </si>
  <si>
    <t>TSU en Energías Renovables</t>
  </si>
  <si>
    <t>TSU en Gestión Industrial</t>
  </si>
  <si>
    <t>TSU en Gestión de Servicios de Salud</t>
  </si>
  <si>
    <t>TSU en Tecnología Ambiental</t>
  </si>
  <si>
    <t>Esp. en Enseñanza de la Historia de México</t>
  </si>
  <si>
    <t>TSU en Proyectos Sociales</t>
  </si>
  <si>
    <t>TSU en Promoción de la Salud</t>
  </si>
  <si>
    <t>TSU en Promotoría Comunitaria</t>
  </si>
  <si>
    <t>Posgrado</t>
  </si>
  <si>
    <t>TSU</t>
  </si>
  <si>
    <t>Licenciatura e Ingeniería</t>
  </si>
  <si>
    <t>Discapacidad</t>
  </si>
  <si>
    <t xml:space="preserve">Para comunicarse o comprender el lenguaje </t>
  </si>
  <si>
    <t xml:space="preserve">Para ver </t>
  </si>
  <si>
    <t>No.</t>
  </si>
  <si>
    <t>Programa Educativo Nivel Licenciatura</t>
  </si>
  <si>
    <t>Matrícula_Lic</t>
  </si>
  <si>
    <t>Nivel CIEES</t>
  </si>
  <si>
    <t>Años</t>
  </si>
  <si>
    <t>Programa Educativo Nivel TSU</t>
  </si>
  <si>
    <t>Matrícula_TSU</t>
  </si>
  <si>
    <t>TOTAL</t>
  </si>
  <si>
    <t>Dependencia</t>
  </si>
  <si>
    <t>Division</t>
  </si>
  <si>
    <t>Estudiantes</t>
  </si>
  <si>
    <t>Programa_Educativo</t>
  </si>
  <si>
    <t>LIC</t>
  </si>
  <si>
    <t>ING</t>
  </si>
  <si>
    <t>Lic.</t>
  </si>
  <si>
    <t>MA</t>
  </si>
  <si>
    <t>ESP</t>
  </si>
  <si>
    <t>Cámara de diputados</t>
  </si>
  <si>
    <t>Colegio de Bachilleres</t>
  </si>
  <si>
    <t>Nueva incorporación</t>
  </si>
  <si>
    <t>En proceso de acreditación</t>
  </si>
  <si>
    <t>Estado de México</t>
  </si>
  <si>
    <t>Veracruz</t>
  </si>
  <si>
    <t>Coahuila</t>
  </si>
  <si>
    <t>Sin especificar</t>
  </si>
  <si>
    <t>TEPEHUA</t>
  </si>
  <si>
    <t xml:space="preserve">CHOL </t>
  </si>
  <si>
    <t>TOJOLABAL</t>
  </si>
  <si>
    <t>IXCATECO</t>
  </si>
  <si>
    <t>MAYO</t>
  </si>
  <si>
    <t>AKATEKO</t>
  </si>
  <si>
    <t>Bolivia</t>
  </si>
  <si>
    <t>Jamaica</t>
  </si>
  <si>
    <t>República Checa</t>
  </si>
  <si>
    <t>Rumania</t>
  </si>
  <si>
    <t>Múltiples</t>
  </si>
  <si>
    <t>De las extremidades inferiores</t>
  </si>
  <si>
    <t>Para oír</t>
  </si>
  <si>
    <t xml:space="preserve">Conductuales y otras mentales </t>
  </si>
  <si>
    <t>De las extremidades superiores</t>
  </si>
  <si>
    <t>Discapacidad motriz ambulatoria</t>
  </si>
  <si>
    <t>Otras</t>
  </si>
  <si>
    <t>Discapacidad motriz no ambulatoria</t>
  </si>
  <si>
    <t>Sordera</t>
  </si>
  <si>
    <t>Ceguera</t>
  </si>
  <si>
    <t xml:space="preserve">Secretaría de Educación Pública </t>
  </si>
  <si>
    <t xml:space="preserve">Secretaría de Salud </t>
  </si>
  <si>
    <t xml:space="preserve">Secretaría de Gobernación </t>
  </si>
  <si>
    <t xml:space="preserve">Secretaría de la Defensa Nacional </t>
  </si>
  <si>
    <t xml:space="preserve">Comisión Federal de Electricidad </t>
  </si>
  <si>
    <t xml:space="preserve">Secretaría de Desarrollo Social </t>
  </si>
  <si>
    <t xml:space="preserve">Comisión Nacional del Agua </t>
  </si>
  <si>
    <t xml:space="preserve">Colegio Nacional de Educación Profesional Técnica </t>
  </si>
  <si>
    <t xml:space="preserve">Instituto Mexicano Del Seguro Social </t>
  </si>
  <si>
    <t xml:space="preserve">Secretaría de Hacienda y Crédito Público </t>
  </si>
  <si>
    <t>Secretaría De Procuraduría General De La República</t>
  </si>
  <si>
    <t xml:space="preserve">Secretaría de Marina </t>
  </si>
  <si>
    <t xml:space="preserve">Instituto de Seguridad y Servicios Sociales de los Trabajadores del Estado </t>
  </si>
  <si>
    <t xml:space="preserve">Instituto Nacional de Estadística y Geografía </t>
  </si>
  <si>
    <t xml:space="preserve">Secretaría de Medio Ambiente y Recursos Naturales </t>
  </si>
  <si>
    <t>Gobierno de Distrito Federal</t>
  </si>
  <si>
    <t xml:space="preserve">Secretaría de Economía </t>
  </si>
  <si>
    <t xml:space="preserve">Secretaría de Energía </t>
  </si>
  <si>
    <t xml:space="preserve">Secretaría de Desarrollo Agrario, Territorial y Urbano </t>
  </si>
  <si>
    <t xml:space="preserve">Secretaría del Trabajo y Previsión Social </t>
  </si>
  <si>
    <t xml:space="preserve">Secretaría de Medio Ambiente y Recursos Naturales </t>
  </si>
  <si>
    <t xml:space="preserve">Agencia de Investigación Criminal </t>
  </si>
  <si>
    <t xml:space="preserve">Secretaría de Agricultura, Ganadería, Desarrollo Rural, Pesca y Alimentación </t>
  </si>
  <si>
    <t xml:space="preserve">Instituto de Seguridad Social para las Fuerzas Armadas Mexicanas </t>
  </si>
  <si>
    <t xml:space="preserve">Comisión Nacional de Seguridad </t>
  </si>
  <si>
    <t xml:space="preserve">Secretaría de Comunicaciones y Transportes </t>
  </si>
  <si>
    <t>Poder Judicial De La Federación</t>
  </si>
  <si>
    <t xml:space="preserve">Instituto Nacional Electoral </t>
  </si>
  <si>
    <t>Gobierno de Estado De México</t>
  </si>
  <si>
    <t xml:space="preserve">Banco del Ahorro Nacional y Servicios Financieros S.N.C. </t>
  </si>
  <si>
    <t xml:space="preserve">Centro de Investigación y Estudios Avanzados del Instituto Politécnico Nacional </t>
  </si>
  <si>
    <t xml:space="preserve">Comisión Federal para la Protección contra Riesgos Sanitarios </t>
  </si>
  <si>
    <t>Gobierno de Guanajuato</t>
  </si>
  <si>
    <t xml:space="preserve">Secretaría de Turismo </t>
  </si>
  <si>
    <t xml:space="preserve">Comisión Nacional de Áreas Naturales Protegidas </t>
  </si>
  <si>
    <t>Oficina De La Presidencia</t>
  </si>
  <si>
    <t xml:space="preserve">Centro Nacional de Trasplantes </t>
  </si>
  <si>
    <t xml:space="preserve">Consejo Nacional de Ciencia y Tecnología </t>
  </si>
  <si>
    <t xml:space="preserve">Centro de Tecnología Avanzada </t>
  </si>
  <si>
    <t xml:space="preserve">Administración Portuaria Integral de Veracruz S.A de C.V </t>
  </si>
  <si>
    <t xml:space="preserve">Centro Nacional de Programas Preventivos y Control de Enfermedades </t>
  </si>
  <si>
    <t xml:space="preserve">Comisión Nacional de Protección Social en la Salud </t>
  </si>
  <si>
    <t xml:space="preserve">Administración Portuaria Integral de Tampico S.A de C.V </t>
  </si>
  <si>
    <t xml:space="preserve">Centro de Enseñanza Técnica Industrial </t>
  </si>
  <si>
    <t xml:space="preserve">Secretaría de Relaciones Exteriores </t>
  </si>
  <si>
    <t>Gobierno de Cadereyta De Montes</t>
  </si>
  <si>
    <t xml:space="preserve">Archivo General de la Nación </t>
  </si>
  <si>
    <t xml:space="preserve">Centro de Investigación Científica de Yucatán A.C </t>
  </si>
  <si>
    <t xml:space="preserve">Comisión Federal de Mejora Regulatoria </t>
  </si>
  <si>
    <t xml:space="preserve">Secretaría de la Función Pública </t>
  </si>
  <si>
    <t xml:space="preserve">Centro de Evaluación y Control de Confianza </t>
  </si>
  <si>
    <t xml:space="preserve">Comisión Nacional de los Salarios Mínimos </t>
  </si>
  <si>
    <t xml:space="preserve">Agencia de Seguridad, Energía y Ambiente </t>
  </si>
  <si>
    <t xml:space="preserve">Banco Nacional de Obras y Servicios Públicos S.N.C </t>
  </si>
  <si>
    <t xml:space="preserve">Comisión Nacional Forestal </t>
  </si>
  <si>
    <t xml:space="preserve">Centro Regional de Alta Especialidad de Chiapas </t>
  </si>
  <si>
    <t xml:space="preserve">Centro Nacional de la Transfusión Sanguínea </t>
  </si>
  <si>
    <t xml:space="preserve">Colegio de Postgraduados </t>
  </si>
  <si>
    <t>Matricula 2021-2</t>
  </si>
  <si>
    <t>Fuente: Coordinación de Tecnología e Innovación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</si>
</sst>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rgb="FF000000"/>
      <name val="Montserrat"/>
    </font>
    <font>
      <b/>
      <sz val="11"/>
      <color rgb="FFFFFFFF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35B4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9" fontId="5" fillId="4" borderId="3" xfId="1" applyFont="1" applyFill="1" applyBorder="1" applyAlignment="1">
      <alignment horizontal="center" vertical="center"/>
    </xf>
    <xf numFmtId="9" fontId="5" fillId="4" borderId="0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9" fontId="5" fillId="4" borderId="0" xfId="1" applyFont="1" applyFill="1" applyBorder="1" applyAlignment="1">
      <alignment horizontal="center" vertical="center" wrapText="1"/>
    </xf>
    <xf numFmtId="10" fontId="3" fillId="0" borderId="7" xfId="1" applyNumberFormat="1" applyFont="1" applyBorder="1" applyAlignment="1">
      <alignment horizontal="center" vertical="center"/>
    </xf>
    <xf numFmtId="10" fontId="3" fillId="0" borderId="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" fontId="5" fillId="4" borderId="0" xfId="0" applyNumberFormat="1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0" fontId="3" fillId="0" borderId="7" xfId="0" applyNumberFormat="1" applyFont="1" applyBorder="1" applyAlignment="1">
      <alignment horizontal="center" vertical="center"/>
    </xf>
    <xf numFmtId="10" fontId="3" fillId="0" borderId="6" xfId="1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10" fontId="3" fillId="0" borderId="10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9" fontId="5" fillId="4" borderId="10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3" fillId="0" borderId="0" xfId="0" applyNumberFormat="1" applyFont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7" fillId="6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/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/>
    <xf numFmtId="3" fontId="6" fillId="0" borderId="10" xfId="0" applyNumberFormat="1" applyFont="1" applyBorder="1"/>
    <xf numFmtId="0" fontId="3" fillId="0" borderId="14" xfId="0" applyFont="1" applyBorder="1"/>
    <xf numFmtId="3" fontId="6" fillId="0" borderId="14" xfId="0" applyNumberFormat="1" applyFont="1" applyBorder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3" fillId="7" borderId="10" xfId="0" applyFont="1" applyFill="1" applyBorder="1" applyAlignment="1">
      <alignment horizontal="center"/>
    </xf>
    <xf numFmtId="0" fontId="3" fillId="7" borderId="14" xfId="0" applyFont="1" applyFill="1" applyBorder="1"/>
    <xf numFmtId="3" fontId="6" fillId="7" borderId="14" xfId="0" applyNumberFormat="1" applyFont="1" applyFill="1" applyBorder="1"/>
    <xf numFmtId="0" fontId="3" fillId="7" borderId="14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10" xfId="0" applyFont="1" applyFill="1" applyBorder="1"/>
    <xf numFmtId="3" fontId="6" fillId="7" borderId="10" xfId="0" applyNumberFormat="1" applyFont="1" applyFill="1" applyBorder="1"/>
    <xf numFmtId="0" fontId="3" fillId="8" borderId="0" xfId="0" applyFont="1" applyFill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4" xfId="0" applyFont="1" applyFill="1" applyBorder="1"/>
    <xf numFmtId="3" fontId="6" fillId="8" borderId="14" xfId="0" applyNumberFormat="1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6" fillId="0" borderId="4" xfId="0" applyFont="1" applyFill="1" applyBorder="1"/>
    <xf numFmtId="10" fontId="3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7" xfId="0" applyFont="1" applyFill="1" applyBorder="1"/>
    <xf numFmtId="0" fontId="6" fillId="0" borderId="6" xfId="0" applyFont="1" applyFill="1" applyBorder="1"/>
    <xf numFmtId="0" fontId="6" fillId="0" borderId="15" xfId="0" applyFont="1" applyFill="1" applyBorder="1"/>
    <xf numFmtId="0" fontId="6" fillId="0" borderId="13" xfId="0" applyFont="1" applyFill="1" applyBorder="1"/>
    <xf numFmtId="0" fontId="6" fillId="0" borderId="10" xfId="0" applyFont="1" applyFill="1" applyBorder="1"/>
    <xf numFmtId="0" fontId="6" fillId="0" borderId="1" xfId="0" applyFont="1" applyFill="1" applyBorder="1"/>
    <xf numFmtId="10" fontId="3" fillId="0" borderId="12" xfId="1" applyNumberFormat="1" applyFont="1" applyFill="1" applyBorder="1" applyAlignment="1">
      <alignment horizontal="center" vertical="center"/>
    </xf>
    <xf numFmtId="10" fontId="3" fillId="0" borderId="6" xfId="1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10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</cellXfs>
  <cellStyles count="3">
    <cellStyle name="60% - Énfasis5" xfId="2" builtinId="4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91C32"/>
      <color rgb="FFBC955C"/>
      <color rgb="FF235B4E"/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10312B"/>
      </a:accent5>
      <a:accent6>
        <a:srgbClr val="BC955C"/>
      </a:accent6>
      <a:hlink>
        <a:srgbClr val="6F7271"/>
      </a:hlink>
      <a:folHlink>
        <a:srgbClr val="989A9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B7"/>
  <sheetViews>
    <sheetView showGridLines="0" zoomScaleNormal="100" workbookViewId="0">
      <selection activeCell="A7" sqref="A7"/>
    </sheetView>
  </sheetViews>
  <sheetFormatPr baseColWidth="10" defaultColWidth="10.85546875" defaultRowHeight="18" x14ac:dyDescent="0.25"/>
  <cols>
    <col min="1" max="1" width="33.42578125" style="26" bestFit="1" customWidth="1"/>
    <col min="2" max="2" width="11.85546875" style="26" bestFit="1" customWidth="1"/>
    <col min="3" max="16384" width="10.85546875" style="26"/>
  </cols>
  <sheetData>
    <row r="1" spans="1:2" x14ac:dyDescent="0.25">
      <c r="A1" s="24" t="s">
        <v>0</v>
      </c>
      <c r="B1" s="24" t="s">
        <v>1</v>
      </c>
    </row>
    <row r="2" spans="1:2" x14ac:dyDescent="0.25">
      <c r="A2" s="27" t="s">
        <v>2</v>
      </c>
      <c r="B2" s="33">
        <v>57592</v>
      </c>
    </row>
    <row r="3" spans="1:2" x14ac:dyDescent="0.25">
      <c r="A3" s="27" t="s">
        <v>3</v>
      </c>
      <c r="B3" s="33">
        <v>1838</v>
      </c>
    </row>
    <row r="4" spans="1:2" x14ac:dyDescent="0.25">
      <c r="A4" s="27" t="s">
        <v>4</v>
      </c>
      <c r="B4" s="33">
        <v>34</v>
      </c>
    </row>
    <row r="5" spans="1:2" x14ac:dyDescent="0.25">
      <c r="A5" s="27" t="s">
        <v>5</v>
      </c>
      <c r="B5" s="33">
        <v>284</v>
      </c>
    </row>
    <row r="6" spans="1:2" x14ac:dyDescent="0.25">
      <c r="A6" s="57" t="s">
        <v>6</v>
      </c>
      <c r="B6" s="25">
        <f>SUM(B2:B5)</f>
        <v>59748</v>
      </c>
    </row>
    <row r="7" spans="1:2" x14ac:dyDescent="0.35">
      <c r="A7" s="1" t="s">
        <v>295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I21"/>
  <sheetViews>
    <sheetView showGridLines="0" topLeftCell="A10" zoomScaleNormal="100" workbookViewId="0">
      <selection activeCell="A21" sqref="A21"/>
    </sheetView>
  </sheetViews>
  <sheetFormatPr baseColWidth="10" defaultColWidth="10.85546875" defaultRowHeight="18" x14ac:dyDescent="0.35"/>
  <cols>
    <col min="1" max="1" width="5" style="3" bestFit="1" customWidth="1"/>
    <col min="2" max="2" width="50.85546875" style="1" bestFit="1" customWidth="1"/>
    <col min="3" max="3" width="16.42578125" style="1" bestFit="1" customWidth="1"/>
    <col min="4" max="4" width="7.85546875" style="1" bestFit="1" customWidth="1"/>
    <col min="5" max="5" width="6.85546875" style="3" bestFit="1" customWidth="1"/>
    <col min="6" max="6" width="4" style="3" customWidth="1"/>
    <col min="7" max="7" width="5" style="1" bestFit="1" customWidth="1"/>
    <col min="8" max="8" width="51.7109375" style="1" bestFit="1" customWidth="1"/>
    <col min="9" max="9" width="17.42578125" style="1" bestFit="1" customWidth="1"/>
    <col min="10" max="10" width="5.28515625" style="1" customWidth="1"/>
    <col min="11" max="11" width="29.42578125" style="1" customWidth="1"/>
    <col min="12" max="16384" width="10.85546875" style="1"/>
  </cols>
  <sheetData>
    <row r="1" spans="1:9" ht="36" x14ac:dyDescent="0.35">
      <c r="A1" s="24" t="s">
        <v>191</v>
      </c>
      <c r="B1" s="24" t="s">
        <v>192</v>
      </c>
      <c r="C1" s="24" t="s">
        <v>193</v>
      </c>
      <c r="D1" s="24" t="s">
        <v>194</v>
      </c>
      <c r="E1" s="24" t="s">
        <v>195</v>
      </c>
      <c r="F1" s="1"/>
      <c r="G1" s="24" t="s">
        <v>191</v>
      </c>
      <c r="H1" s="24" t="s">
        <v>196</v>
      </c>
      <c r="I1" s="24" t="s">
        <v>197</v>
      </c>
    </row>
    <row r="2" spans="1:9" x14ac:dyDescent="0.35">
      <c r="A2" s="35">
        <v>1</v>
      </c>
      <c r="B2" s="65" t="s">
        <v>142</v>
      </c>
      <c r="C2" s="66">
        <v>6639</v>
      </c>
      <c r="D2" s="35">
        <v>1</v>
      </c>
      <c r="E2" s="35">
        <v>5</v>
      </c>
      <c r="G2" s="35">
        <v>1</v>
      </c>
      <c r="H2" s="65" t="s">
        <v>162</v>
      </c>
      <c r="I2" s="66">
        <v>296</v>
      </c>
    </row>
    <row r="3" spans="1:9" x14ac:dyDescent="0.35">
      <c r="A3" s="35">
        <v>2</v>
      </c>
      <c r="B3" s="65" t="s">
        <v>144</v>
      </c>
      <c r="C3" s="66">
        <v>5602</v>
      </c>
      <c r="D3" s="35">
        <v>1</v>
      </c>
      <c r="E3" s="35">
        <v>3</v>
      </c>
      <c r="G3" s="35">
        <v>2</v>
      </c>
      <c r="H3" s="65" t="s">
        <v>163</v>
      </c>
      <c r="I3" s="66">
        <v>222</v>
      </c>
    </row>
    <row r="4" spans="1:9" x14ac:dyDescent="0.35">
      <c r="A4" s="35">
        <v>3</v>
      </c>
      <c r="B4" s="65" t="s">
        <v>145</v>
      </c>
      <c r="C4" s="66">
        <v>3624</v>
      </c>
      <c r="D4" s="35">
        <v>1</v>
      </c>
      <c r="E4" s="35">
        <v>3</v>
      </c>
      <c r="G4" s="35">
        <v>3</v>
      </c>
      <c r="H4" s="65" t="s">
        <v>164</v>
      </c>
      <c r="I4" s="66">
        <v>244</v>
      </c>
    </row>
    <row r="5" spans="1:9" x14ac:dyDescent="0.35">
      <c r="A5" s="35">
        <v>4</v>
      </c>
      <c r="B5" s="65" t="s">
        <v>146</v>
      </c>
      <c r="C5" s="66">
        <v>2551</v>
      </c>
      <c r="D5" s="35">
        <v>1</v>
      </c>
      <c r="E5" s="35">
        <v>3</v>
      </c>
      <c r="G5" s="35">
        <v>4</v>
      </c>
      <c r="H5" s="65" t="s">
        <v>168</v>
      </c>
      <c r="I5" s="66">
        <v>129</v>
      </c>
    </row>
    <row r="6" spans="1:9" x14ac:dyDescent="0.35">
      <c r="A6" s="35">
        <v>5</v>
      </c>
      <c r="B6" s="65" t="s">
        <v>148</v>
      </c>
      <c r="C6" s="66">
        <v>2128</v>
      </c>
      <c r="D6" s="35">
        <v>2</v>
      </c>
      <c r="E6" s="35"/>
      <c r="G6" s="35">
        <v>5</v>
      </c>
      <c r="H6" s="65" t="s">
        <v>169</v>
      </c>
      <c r="I6" s="66">
        <v>114</v>
      </c>
    </row>
    <row r="7" spans="1:9" x14ac:dyDescent="0.35">
      <c r="A7" s="35">
        <v>6</v>
      </c>
      <c r="B7" s="65" t="s">
        <v>149</v>
      </c>
      <c r="C7" s="66">
        <v>2277</v>
      </c>
      <c r="D7" s="35">
        <v>1</v>
      </c>
      <c r="E7" s="35">
        <v>3</v>
      </c>
      <c r="G7" s="35">
        <v>6</v>
      </c>
      <c r="H7" s="65" t="s">
        <v>171</v>
      </c>
      <c r="I7" s="66">
        <v>105</v>
      </c>
    </row>
    <row r="8" spans="1:9" x14ac:dyDescent="0.35">
      <c r="A8" s="35">
        <v>7</v>
      </c>
      <c r="B8" s="65" t="s">
        <v>150</v>
      </c>
      <c r="C8" s="66">
        <v>1909</v>
      </c>
      <c r="D8" s="35">
        <v>1</v>
      </c>
      <c r="E8" s="35">
        <v>3</v>
      </c>
      <c r="G8" s="35">
        <v>7</v>
      </c>
      <c r="H8" s="65" t="s">
        <v>172</v>
      </c>
      <c r="I8" s="66">
        <v>72</v>
      </c>
    </row>
    <row r="9" spans="1:9" x14ac:dyDescent="0.35">
      <c r="A9" s="35">
        <v>8</v>
      </c>
      <c r="B9" s="65" t="s">
        <v>151</v>
      </c>
      <c r="C9" s="66">
        <v>1784</v>
      </c>
      <c r="D9" s="35">
        <v>1</v>
      </c>
      <c r="E9" s="35">
        <v>3</v>
      </c>
      <c r="G9" s="35">
        <v>8</v>
      </c>
      <c r="H9" s="65" t="s">
        <v>173</v>
      </c>
      <c r="I9" s="66">
        <v>90</v>
      </c>
    </row>
    <row r="10" spans="1:9" x14ac:dyDescent="0.35">
      <c r="A10" s="35">
        <v>9</v>
      </c>
      <c r="B10" s="65" t="s">
        <v>152</v>
      </c>
      <c r="C10" s="66">
        <v>1876</v>
      </c>
      <c r="D10" s="35">
        <v>1</v>
      </c>
      <c r="E10" s="35">
        <v>3</v>
      </c>
      <c r="G10" s="35">
        <v>9</v>
      </c>
      <c r="H10" s="65" t="s">
        <v>174</v>
      </c>
      <c r="I10" s="66">
        <v>78</v>
      </c>
    </row>
    <row r="11" spans="1:9" x14ac:dyDescent="0.35">
      <c r="A11" s="35">
        <v>10</v>
      </c>
      <c r="B11" s="65" t="s">
        <v>153</v>
      </c>
      <c r="C11" s="66">
        <v>1612</v>
      </c>
      <c r="D11" s="35">
        <v>1</v>
      </c>
      <c r="E11" s="35">
        <v>3</v>
      </c>
      <c r="G11" s="35">
        <v>10</v>
      </c>
      <c r="H11" s="65" t="s">
        <v>175</v>
      </c>
      <c r="I11" s="66">
        <v>58</v>
      </c>
    </row>
    <row r="12" spans="1:9" x14ac:dyDescent="0.35">
      <c r="A12" s="35">
        <v>11</v>
      </c>
      <c r="B12" s="67" t="s">
        <v>159</v>
      </c>
      <c r="C12" s="68">
        <v>855</v>
      </c>
      <c r="D12" s="53">
        <v>2</v>
      </c>
      <c r="E12" s="53"/>
      <c r="G12" s="35">
        <v>11</v>
      </c>
      <c r="H12" s="65" t="s">
        <v>176</v>
      </c>
      <c r="I12" s="66">
        <v>58</v>
      </c>
    </row>
    <row r="13" spans="1:9" x14ac:dyDescent="0.35">
      <c r="A13" s="35">
        <v>13</v>
      </c>
      <c r="B13" s="67" t="s">
        <v>160</v>
      </c>
      <c r="C13" s="68">
        <v>791</v>
      </c>
      <c r="D13" s="35">
        <v>1</v>
      </c>
      <c r="E13" s="35">
        <v>3</v>
      </c>
      <c r="G13" s="35">
        <v>12</v>
      </c>
      <c r="H13" s="65" t="s">
        <v>177</v>
      </c>
      <c r="I13" s="66">
        <v>64</v>
      </c>
    </row>
    <row r="14" spans="1:9" x14ac:dyDescent="0.35">
      <c r="A14" s="73">
        <v>14</v>
      </c>
      <c r="B14" s="74" t="s">
        <v>154</v>
      </c>
      <c r="C14" s="75">
        <v>1026</v>
      </c>
      <c r="D14" s="76"/>
      <c r="E14" s="76"/>
      <c r="G14" s="35">
        <v>13</v>
      </c>
      <c r="H14" s="65" t="s">
        <v>180</v>
      </c>
      <c r="I14" s="66">
        <v>40</v>
      </c>
    </row>
    <row r="15" spans="1:9" x14ac:dyDescent="0.35">
      <c r="A15" s="81">
        <v>15</v>
      </c>
      <c r="B15" s="82" t="s">
        <v>158</v>
      </c>
      <c r="C15" s="83">
        <v>702</v>
      </c>
      <c r="D15" s="81"/>
      <c r="E15" s="81"/>
      <c r="G15" s="73">
        <v>14</v>
      </c>
      <c r="H15" s="78" t="s">
        <v>178</v>
      </c>
      <c r="I15" s="79">
        <v>35</v>
      </c>
    </row>
    <row r="16" spans="1:9" x14ac:dyDescent="0.35">
      <c r="A16" s="1"/>
      <c r="B16" s="57" t="s">
        <v>198</v>
      </c>
      <c r="C16" s="25">
        <f>SUM(C2:C15)</f>
        <v>33376</v>
      </c>
      <c r="E16" s="1"/>
      <c r="F16" s="1"/>
      <c r="G16" s="35"/>
      <c r="H16" s="59" t="s">
        <v>198</v>
      </c>
      <c r="I16" s="23">
        <f>SUM(I1:I15)</f>
        <v>1605</v>
      </c>
    </row>
    <row r="18" spans="1:2" x14ac:dyDescent="0.35">
      <c r="A18" s="77"/>
      <c r="B18" s="1" t="s">
        <v>210</v>
      </c>
    </row>
    <row r="19" spans="1:2" x14ac:dyDescent="0.35">
      <c r="A19" s="80"/>
      <c r="B19" s="1" t="s">
        <v>211</v>
      </c>
    </row>
    <row r="21" spans="1:2" x14ac:dyDescent="0.35">
      <c r="A21" s="1" t="s">
        <v>295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L79"/>
  <sheetViews>
    <sheetView showGridLines="0" tabSelected="1" topLeftCell="E41" zoomScaleNormal="100" workbookViewId="0">
      <selection activeCell="J55" sqref="J55"/>
    </sheetView>
  </sheetViews>
  <sheetFormatPr baseColWidth="10" defaultColWidth="10.85546875" defaultRowHeight="18" x14ac:dyDescent="0.35"/>
  <cols>
    <col min="1" max="1" width="106.140625" style="4" bestFit="1" customWidth="1"/>
    <col min="2" max="2" width="13.42578125" style="3" bestFit="1" customWidth="1"/>
    <col min="3" max="3" width="10.42578125" style="3" bestFit="1" customWidth="1"/>
    <col min="4" max="4" width="10.85546875" style="1"/>
    <col min="5" max="5" width="14.7109375" style="1" bestFit="1" customWidth="1"/>
    <col min="6" max="6" width="16.42578125" style="1" customWidth="1"/>
    <col min="7" max="7" width="13.85546875" style="1" customWidth="1"/>
    <col min="8" max="8" width="12.42578125" style="1" customWidth="1"/>
    <col min="9" max="9" width="9.42578125" style="5" customWidth="1"/>
    <col min="10" max="10" width="55.42578125" style="5" bestFit="1" customWidth="1"/>
    <col min="11" max="11" width="16" style="5" bestFit="1" customWidth="1"/>
    <col min="12" max="12" width="10.42578125" style="5" customWidth="1"/>
    <col min="13" max="16384" width="10.85546875" style="1"/>
  </cols>
  <sheetData>
    <row r="1" spans="1:12" x14ac:dyDescent="0.35">
      <c r="A1" s="10" t="s">
        <v>199</v>
      </c>
      <c r="B1" s="9" t="s">
        <v>1</v>
      </c>
      <c r="C1" s="10" t="s">
        <v>8</v>
      </c>
      <c r="E1" s="9" t="s">
        <v>200</v>
      </c>
      <c r="F1" s="9" t="s">
        <v>201</v>
      </c>
      <c r="G1" s="9" t="s">
        <v>8</v>
      </c>
      <c r="I1" s="14" t="s">
        <v>0</v>
      </c>
      <c r="J1" s="14" t="s">
        <v>202</v>
      </c>
      <c r="K1" s="10" t="s">
        <v>201</v>
      </c>
      <c r="L1" s="10" t="s">
        <v>8</v>
      </c>
    </row>
    <row r="2" spans="1:12" x14ac:dyDescent="0.35">
      <c r="A2" s="2" t="s">
        <v>236</v>
      </c>
      <c r="B2" s="48">
        <v>161</v>
      </c>
      <c r="C2" s="18">
        <f t="shared" ref="C2:C33" si="0">(B2/$B$62)*100%</f>
        <v>0.33823529411764708</v>
      </c>
      <c r="E2" s="20" t="s">
        <v>9</v>
      </c>
      <c r="F2" s="101">
        <v>279</v>
      </c>
      <c r="G2" s="17">
        <f>(F2/F6)*100%</f>
        <v>0.58613445378151263</v>
      </c>
      <c r="H2" s="13"/>
      <c r="I2" s="62" t="s">
        <v>203</v>
      </c>
      <c r="J2" s="20" t="s">
        <v>140</v>
      </c>
      <c r="K2" s="100">
        <v>83</v>
      </c>
      <c r="L2" s="29">
        <f t="shared" ref="L2:L14" si="1">(K2/$K$47)*100%</f>
        <v>0.17436974789915966</v>
      </c>
    </row>
    <row r="3" spans="1:12" x14ac:dyDescent="0.35">
      <c r="A3" s="2" t="s">
        <v>237</v>
      </c>
      <c r="B3" s="49">
        <v>49</v>
      </c>
      <c r="C3" s="18">
        <f t="shared" si="0"/>
        <v>0.10294117647058823</v>
      </c>
      <c r="E3" s="20" t="s">
        <v>10</v>
      </c>
      <c r="F3" s="102">
        <v>113</v>
      </c>
      <c r="G3" s="17">
        <f>(F3/F6)*100%</f>
        <v>0.23739495798319327</v>
      </c>
      <c r="H3" s="11"/>
      <c r="I3" s="62" t="s">
        <v>203</v>
      </c>
      <c r="J3" s="20" t="s">
        <v>141</v>
      </c>
      <c r="K3" s="100">
        <v>42</v>
      </c>
      <c r="L3" s="29">
        <f t="shared" si="1"/>
        <v>8.8235294117647065E-2</v>
      </c>
    </row>
    <row r="4" spans="1:12" x14ac:dyDescent="0.35">
      <c r="A4" s="2" t="s">
        <v>238</v>
      </c>
      <c r="B4" s="49">
        <v>41</v>
      </c>
      <c r="C4" s="18">
        <f t="shared" si="0"/>
        <v>8.6134453781512604E-2</v>
      </c>
      <c r="E4" s="20" t="s">
        <v>11</v>
      </c>
      <c r="F4" s="102">
        <v>83</v>
      </c>
      <c r="G4" s="17">
        <f>(F4/F6)*100%</f>
        <v>0.17436974789915966</v>
      </c>
      <c r="H4" s="12"/>
      <c r="I4" s="62" t="s">
        <v>203</v>
      </c>
      <c r="J4" s="20" t="s">
        <v>150</v>
      </c>
      <c r="K4" s="100">
        <v>40</v>
      </c>
      <c r="L4" s="29">
        <f t="shared" si="1"/>
        <v>8.4033613445378158E-2</v>
      </c>
    </row>
    <row r="5" spans="1:12" x14ac:dyDescent="0.35">
      <c r="A5" s="2" t="s">
        <v>239</v>
      </c>
      <c r="B5" s="49">
        <v>18</v>
      </c>
      <c r="C5" s="18">
        <f t="shared" si="0"/>
        <v>3.7815126050420166E-2</v>
      </c>
      <c r="E5" s="21" t="s">
        <v>12</v>
      </c>
      <c r="F5" s="102">
        <v>1</v>
      </c>
      <c r="G5" s="17">
        <f>(F5/F6)*100%</f>
        <v>2.1008403361344537E-3</v>
      </c>
      <c r="H5" s="12"/>
      <c r="I5" s="62" t="s">
        <v>203</v>
      </c>
      <c r="J5" s="20" t="s">
        <v>142</v>
      </c>
      <c r="K5" s="100">
        <v>36</v>
      </c>
      <c r="L5" s="29">
        <f t="shared" si="1"/>
        <v>7.5630252100840331E-2</v>
      </c>
    </row>
    <row r="6" spans="1:12" x14ac:dyDescent="0.35">
      <c r="A6" s="2" t="s">
        <v>240</v>
      </c>
      <c r="B6" s="49">
        <v>14</v>
      </c>
      <c r="C6" s="18">
        <f t="shared" si="0"/>
        <v>2.9411764705882353E-2</v>
      </c>
      <c r="E6" s="15" t="s">
        <v>198</v>
      </c>
      <c r="F6" s="15">
        <f>SUM(F2:F5)</f>
        <v>476</v>
      </c>
      <c r="G6" s="16">
        <f>SUM(G2:G5)</f>
        <v>1</v>
      </c>
      <c r="H6" s="12"/>
      <c r="I6" s="62" t="s">
        <v>203</v>
      </c>
      <c r="J6" s="20" t="s">
        <v>147</v>
      </c>
      <c r="K6" s="100">
        <v>36</v>
      </c>
      <c r="L6" s="29">
        <f t="shared" si="1"/>
        <v>7.5630252100840331E-2</v>
      </c>
    </row>
    <row r="7" spans="1:12" x14ac:dyDescent="0.35">
      <c r="A7" s="2" t="s">
        <v>241</v>
      </c>
      <c r="B7" s="49">
        <v>12</v>
      </c>
      <c r="C7" s="18">
        <f t="shared" si="0"/>
        <v>2.5210084033613446E-2</v>
      </c>
      <c r="I7" s="62" t="s">
        <v>204</v>
      </c>
      <c r="J7" s="20" t="s">
        <v>144</v>
      </c>
      <c r="K7" s="100">
        <v>30</v>
      </c>
      <c r="L7" s="29">
        <f t="shared" si="1"/>
        <v>6.3025210084033612E-2</v>
      </c>
    </row>
    <row r="8" spans="1:12" x14ac:dyDescent="0.35">
      <c r="A8" s="22" t="s">
        <v>242</v>
      </c>
      <c r="B8" s="49">
        <v>12</v>
      </c>
      <c r="C8" s="18">
        <f t="shared" si="0"/>
        <v>2.5210084033613446E-2</v>
      </c>
      <c r="I8" s="62" t="s">
        <v>203</v>
      </c>
      <c r="J8" s="20" t="s">
        <v>155</v>
      </c>
      <c r="K8" s="100">
        <v>21</v>
      </c>
      <c r="L8" s="29">
        <f t="shared" si="1"/>
        <v>4.4117647058823532E-2</v>
      </c>
    </row>
    <row r="9" spans="1:12" x14ac:dyDescent="0.35">
      <c r="A9" s="2" t="s">
        <v>243</v>
      </c>
      <c r="B9" s="49">
        <v>10</v>
      </c>
      <c r="C9" s="18">
        <f t="shared" si="0"/>
        <v>2.100840336134454E-2</v>
      </c>
      <c r="E9" s="9" t="s">
        <v>0</v>
      </c>
      <c r="F9" s="9" t="s">
        <v>201</v>
      </c>
      <c r="G9" s="9" t="s">
        <v>8</v>
      </c>
      <c r="I9" s="62" t="s">
        <v>204</v>
      </c>
      <c r="J9" s="20" t="s">
        <v>152</v>
      </c>
      <c r="K9" s="100">
        <v>24</v>
      </c>
      <c r="L9" s="29">
        <f t="shared" si="1"/>
        <v>5.0420168067226892E-2</v>
      </c>
    </row>
    <row r="10" spans="1:12" x14ac:dyDescent="0.35">
      <c r="A10" s="2" t="s">
        <v>244</v>
      </c>
      <c r="B10" s="49">
        <v>10</v>
      </c>
      <c r="C10" s="18">
        <f t="shared" si="0"/>
        <v>2.100840336134454E-2</v>
      </c>
      <c r="E10" s="22" t="s">
        <v>205</v>
      </c>
      <c r="F10" s="43">
        <v>466</v>
      </c>
      <c r="G10" s="40">
        <f>(F10/F13)*100%</f>
        <v>0.97899159663865543</v>
      </c>
      <c r="I10" s="62" t="s">
        <v>203</v>
      </c>
      <c r="J10" s="20" t="s">
        <v>146</v>
      </c>
      <c r="K10" s="100">
        <v>21</v>
      </c>
      <c r="L10" s="29">
        <f t="shared" si="1"/>
        <v>4.4117647058823532E-2</v>
      </c>
    </row>
    <row r="11" spans="1:12" x14ac:dyDescent="0.35">
      <c r="A11" s="2" t="s">
        <v>245</v>
      </c>
      <c r="B11" s="49">
        <v>10</v>
      </c>
      <c r="C11" s="18">
        <f t="shared" si="0"/>
        <v>2.100840336134454E-2</v>
      </c>
      <c r="E11" s="22" t="s">
        <v>186</v>
      </c>
      <c r="F11" s="44">
        <v>9</v>
      </c>
      <c r="G11" s="40">
        <f>(F11/F13)*100%</f>
        <v>1.8907563025210083E-2</v>
      </c>
      <c r="H11" s="12"/>
      <c r="I11" s="62" t="s">
        <v>203</v>
      </c>
      <c r="J11" s="20" t="s">
        <v>143</v>
      </c>
      <c r="K11" s="100">
        <v>26</v>
      </c>
      <c r="L11" s="29">
        <f t="shared" si="1"/>
        <v>5.4621848739495799E-2</v>
      </c>
    </row>
    <row r="12" spans="1:12" x14ac:dyDescent="0.35">
      <c r="A12" s="2" t="s">
        <v>209</v>
      </c>
      <c r="B12" s="49">
        <v>9</v>
      </c>
      <c r="C12" s="18">
        <f t="shared" si="0"/>
        <v>1.8907563025210083E-2</v>
      </c>
      <c r="E12" s="22" t="s">
        <v>4</v>
      </c>
      <c r="F12" s="44">
        <v>1</v>
      </c>
      <c r="G12" s="40">
        <f>(F12/F13)*100%</f>
        <v>2.1008403361344537E-3</v>
      </c>
      <c r="H12" s="12"/>
      <c r="I12" s="62" t="s">
        <v>203</v>
      </c>
      <c r="J12" s="20" t="s">
        <v>156</v>
      </c>
      <c r="K12" s="100">
        <v>12</v>
      </c>
      <c r="L12" s="29">
        <f t="shared" si="1"/>
        <v>2.5210084033613446E-2</v>
      </c>
    </row>
    <row r="13" spans="1:12" x14ac:dyDescent="0.35">
      <c r="A13" s="22" t="s">
        <v>246</v>
      </c>
      <c r="B13" s="49">
        <v>9</v>
      </c>
      <c r="C13" s="18">
        <f t="shared" si="0"/>
        <v>1.8907563025210083E-2</v>
      </c>
      <c r="E13" s="15" t="s">
        <v>198</v>
      </c>
      <c r="F13" s="15">
        <f>SUM(F10:F12)</f>
        <v>476</v>
      </c>
      <c r="G13" s="16">
        <f>SUM(G10:G12)</f>
        <v>1</v>
      </c>
      <c r="H13" s="12"/>
      <c r="I13" s="62" t="s">
        <v>203</v>
      </c>
      <c r="J13" s="20" t="s">
        <v>159</v>
      </c>
      <c r="K13" s="100">
        <v>12</v>
      </c>
      <c r="L13" s="29">
        <f t="shared" si="1"/>
        <v>2.5210084033613446E-2</v>
      </c>
    </row>
    <row r="14" spans="1:12" x14ac:dyDescent="0.35">
      <c r="A14" s="2" t="s">
        <v>247</v>
      </c>
      <c r="B14" s="49">
        <v>9</v>
      </c>
      <c r="C14" s="18">
        <f t="shared" si="0"/>
        <v>1.8907563025210083E-2</v>
      </c>
      <c r="H14" s="12"/>
      <c r="I14" s="62" t="s">
        <v>203</v>
      </c>
      <c r="J14" s="20" t="s">
        <v>151</v>
      </c>
      <c r="K14" s="100">
        <v>10</v>
      </c>
      <c r="L14" s="29">
        <f t="shared" si="1"/>
        <v>2.100840336134454E-2</v>
      </c>
    </row>
    <row r="15" spans="1:12" x14ac:dyDescent="0.35">
      <c r="A15" s="2" t="s">
        <v>248</v>
      </c>
      <c r="B15" s="49">
        <v>7</v>
      </c>
      <c r="C15" s="18">
        <f t="shared" si="0"/>
        <v>1.4705882352941176E-2</v>
      </c>
      <c r="I15" s="62" t="s">
        <v>203</v>
      </c>
      <c r="J15" s="43" t="s">
        <v>145</v>
      </c>
      <c r="K15" s="100">
        <v>10</v>
      </c>
      <c r="L15" s="29">
        <f t="shared" ref="L15:L16" si="2">(K15/$K$47)*100%</f>
        <v>2.100840336134454E-2</v>
      </c>
    </row>
    <row r="16" spans="1:12" x14ac:dyDescent="0.35">
      <c r="A16" s="2" t="s">
        <v>249</v>
      </c>
      <c r="B16" s="49">
        <v>6</v>
      </c>
      <c r="C16" s="18">
        <f t="shared" si="0"/>
        <v>1.2605042016806723E-2</v>
      </c>
      <c r="I16" s="62" t="s">
        <v>203</v>
      </c>
      <c r="J16" s="44" t="s">
        <v>157</v>
      </c>
      <c r="K16" s="100">
        <v>12</v>
      </c>
      <c r="L16" s="29">
        <f t="shared" si="2"/>
        <v>2.5210084033613446E-2</v>
      </c>
    </row>
    <row r="17" spans="1:12" x14ac:dyDescent="0.35">
      <c r="A17" s="2" t="s">
        <v>250</v>
      </c>
      <c r="B17" s="49">
        <v>6</v>
      </c>
      <c r="C17" s="18">
        <f t="shared" si="0"/>
        <v>1.2605042016806723E-2</v>
      </c>
      <c r="I17" s="62" t="s">
        <v>204</v>
      </c>
      <c r="J17" s="20" t="s">
        <v>153</v>
      </c>
      <c r="K17" s="100">
        <v>9</v>
      </c>
      <c r="L17" s="29">
        <f t="shared" ref="L17:L41" si="3">(K17/$K$47)*100%</f>
        <v>1.8907563025210083E-2</v>
      </c>
    </row>
    <row r="18" spans="1:12" x14ac:dyDescent="0.35">
      <c r="A18" s="2" t="s">
        <v>251</v>
      </c>
      <c r="B18" s="49">
        <v>6</v>
      </c>
      <c r="C18" s="18">
        <f t="shared" si="0"/>
        <v>1.2605042016806723E-2</v>
      </c>
      <c r="I18" s="62" t="s">
        <v>204</v>
      </c>
      <c r="J18" s="20" t="s">
        <v>148</v>
      </c>
      <c r="K18" s="100">
        <v>10</v>
      </c>
      <c r="L18" s="29">
        <f t="shared" si="3"/>
        <v>2.100840336134454E-2</v>
      </c>
    </row>
    <row r="19" spans="1:12" x14ac:dyDescent="0.35">
      <c r="A19" s="2" t="s">
        <v>252</v>
      </c>
      <c r="B19" s="49">
        <v>5</v>
      </c>
      <c r="C19" s="18">
        <f t="shared" si="0"/>
        <v>1.050420168067227E-2</v>
      </c>
      <c r="I19" s="62" t="s">
        <v>203</v>
      </c>
      <c r="J19" s="20" t="s">
        <v>158</v>
      </c>
      <c r="K19" s="100">
        <v>12</v>
      </c>
      <c r="L19" s="29">
        <f t="shared" si="3"/>
        <v>2.5210084033613446E-2</v>
      </c>
    </row>
    <row r="20" spans="1:12" x14ac:dyDescent="0.35">
      <c r="A20" s="2" t="s">
        <v>253</v>
      </c>
      <c r="B20" s="49">
        <v>5</v>
      </c>
      <c r="C20" s="18">
        <f t="shared" si="0"/>
        <v>1.050420168067227E-2</v>
      </c>
      <c r="I20" s="62" t="s">
        <v>186</v>
      </c>
      <c r="J20" s="20" t="s">
        <v>162</v>
      </c>
      <c r="K20" s="100">
        <v>4</v>
      </c>
      <c r="L20" s="29">
        <f t="shared" si="3"/>
        <v>8.4033613445378148E-3</v>
      </c>
    </row>
    <row r="21" spans="1:12" x14ac:dyDescent="0.35">
      <c r="A21" s="2" t="s">
        <v>254</v>
      </c>
      <c r="B21" s="49">
        <v>5</v>
      </c>
      <c r="C21" s="18">
        <f t="shared" si="0"/>
        <v>1.050420168067227E-2</v>
      </c>
      <c r="I21" s="62" t="s">
        <v>204</v>
      </c>
      <c r="J21" s="20" t="s">
        <v>149</v>
      </c>
      <c r="K21" s="100">
        <v>6</v>
      </c>
      <c r="L21" s="29">
        <f t="shared" si="3"/>
        <v>1.2605042016806723E-2</v>
      </c>
    </row>
    <row r="22" spans="1:12" x14ac:dyDescent="0.35">
      <c r="A22" s="2" t="s">
        <v>255</v>
      </c>
      <c r="B22" s="47">
        <v>5</v>
      </c>
      <c r="C22" s="18">
        <f t="shared" si="0"/>
        <v>1.050420168067227E-2</v>
      </c>
      <c r="I22" s="62" t="s">
        <v>204</v>
      </c>
      <c r="J22" s="20" t="s">
        <v>160</v>
      </c>
      <c r="K22" s="100">
        <v>12</v>
      </c>
      <c r="L22" s="29">
        <f t="shared" si="3"/>
        <v>2.5210084033613446E-2</v>
      </c>
    </row>
    <row r="23" spans="1:12" x14ac:dyDescent="0.35">
      <c r="A23" s="2" t="s">
        <v>256</v>
      </c>
      <c r="B23" s="47">
        <v>5</v>
      </c>
      <c r="C23" s="18">
        <f t="shared" si="0"/>
        <v>1.050420168067227E-2</v>
      </c>
      <c r="I23" s="62" t="s">
        <v>204</v>
      </c>
      <c r="J23" s="20" t="s">
        <v>154</v>
      </c>
      <c r="K23" s="100">
        <v>1</v>
      </c>
      <c r="L23" s="29">
        <f t="shared" si="3"/>
        <v>2.1008403361344537E-3</v>
      </c>
    </row>
    <row r="24" spans="1:12" x14ac:dyDescent="0.35">
      <c r="A24" s="2" t="s">
        <v>257</v>
      </c>
      <c r="B24" s="47">
        <v>5</v>
      </c>
      <c r="C24" s="18">
        <f t="shared" si="0"/>
        <v>1.050420168067227E-2</v>
      </c>
      <c r="I24" s="62" t="s">
        <v>186</v>
      </c>
      <c r="J24" s="20" t="s">
        <v>173</v>
      </c>
      <c r="K24" s="100">
        <v>0</v>
      </c>
      <c r="L24" s="29">
        <f t="shared" si="3"/>
        <v>0</v>
      </c>
    </row>
    <row r="25" spans="1:12" x14ac:dyDescent="0.35">
      <c r="A25" s="2" t="s">
        <v>258</v>
      </c>
      <c r="B25" s="47">
        <v>4</v>
      </c>
      <c r="C25" s="18">
        <f t="shared" si="0"/>
        <v>8.4033613445378148E-3</v>
      </c>
      <c r="I25" s="62" t="s">
        <v>203</v>
      </c>
      <c r="J25" s="20" t="s">
        <v>170</v>
      </c>
      <c r="K25" s="100">
        <v>1</v>
      </c>
      <c r="L25" s="29">
        <f t="shared" si="3"/>
        <v>2.1008403361344537E-3</v>
      </c>
    </row>
    <row r="26" spans="1:12" x14ac:dyDescent="0.35">
      <c r="A26" s="2" t="s">
        <v>259</v>
      </c>
      <c r="B26" s="47">
        <v>4</v>
      </c>
      <c r="C26" s="18">
        <f t="shared" si="0"/>
        <v>8.4033613445378148E-3</v>
      </c>
      <c r="I26" s="62" t="s">
        <v>186</v>
      </c>
      <c r="J26" s="20" t="s">
        <v>163</v>
      </c>
      <c r="K26" s="100">
        <v>0</v>
      </c>
      <c r="L26" s="29">
        <f t="shared" si="3"/>
        <v>0</v>
      </c>
    </row>
    <row r="27" spans="1:12" x14ac:dyDescent="0.35">
      <c r="A27" s="2" t="s">
        <v>260</v>
      </c>
      <c r="B27" s="47">
        <v>4</v>
      </c>
      <c r="C27" s="18">
        <f t="shared" si="0"/>
        <v>8.4033613445378148E-3</v>
      </c>
      <c r="I27" s="62" t="s">
        <v>186</v>
      </c>
      <c r="J27" s="20" t="s">
        <v>164</v>
      </c>
      <c r="K27" s="100">
        <v>2</v>
      </c>
      <c r="L27" s="29">
        <f t="shared" si="3"/>
        <v>4.2016806722689074E-3</v>
      </c>
    </row>
    <row r="28" spans="1:12" x14ac:dyDescent="0.35">
      <c r="A28" s="2" t="s">
        <v>261</v>
      </c>
      <c r="B28" s="47">
        <v>3</v>
      </c>
      <c r="C28" s="18">
        <f t="shared" si="0"/>
        <v>6.3025210084033615E-3</v>
      </c>
      <c r="I28" s="63" t="s">
        <v>186</v>
      </c>
      <c r="J28" s="64" t="s">
        <v>174</v>
      </c>
      <c r="K28" s="100">
        <v>0</v>
      </c>
      <c r="L28" s="29">
        <f t="shared" si="3"/>
        <v>0</v>
      </c>
    </row>
    <row r="29" spans="1:12" x14ac:dyDescent="0.35">
      <c r="A29" s="2" t="s">
        <v>208</v>
      </c>
      <c r="B29" s="47">
        <v>3</v>
      </c>
      <c r="C29" s="18">
        <f t="shared" si="0"/>
        <v>6.3025210084033615E-3</v>
      </c>
      <c r="I29" s="63" t="s">
        <v>186</v>
      </c>
      <c r="J29" s="64" t="s">
        <v>176</v>
      </c>
      <c r="K29" s="100">
        <v>0</v>
      </c>
      <c r="L29" s="29">
        <f t="shared" si="3"/>
        <v>0</v>
      </c>
    </row>
    <row r="30" spans="1:12" x14ac:dyDescent="0.35">
      <c r="A30" s="2" t="s">
        <v>262</v>
      </c>
      <c r="B30" s="47">
        <v>2</v>
      </c>
      <c r="C30" s="18">
        <f t="shared" si="0"/>
        <v>4.2016806722689074E-3</v>
      </c>
      <c r="I30" s="63" t="s">
        <v>206</v>
      </c>
      <c r="J30" s="64" t="s">
        <v>161</v>
      </c>
      <c r="K30" s="100">
        <v>0</v>
      </c>
      <c r="L30" s="29">
        <f t="shared" si="3"/>
        <v>0</v>
      </c>
    </row>
    <row r="31" spans="1:12" x14ac:dyDescent="0.35">
      <c r="A31" s="2" t="s">
        <v>263</v>
      </c>
      <c r="B31" s="47">
        <v>2</v>
      </c>
      <c r="C31" s="18">
        <f t="shared" si="0"/>
        <v>4.2016806722689074E-3</v>
      </c>
      <c r="I31" s="63" t="s">
        <v>206</v>
      </c>
      <c r="J31" s="64" t="s">
        <v>165</v>
      </c>
      <c r="K31" s="100">
        <v>0</v>
      </c>
      <c r="L31" s="29">
        <f t="shared" si="3"/>
        <v>0</v>
      </c>
    </row>
    <row r="32" spans="1:12" x14ac:dyDescent="0.35">
      <c r="A32" s="2" t="s">
        <v>264</v>
      </c>
      <c r="B32" s="47">
        <v>2</v>
      </c>
      <c r="C32" s="18">
        <f t="shared" si="0"/>
        <v>4.2016806722689074E-3</v>
      </c>
      <c r="I32" s="63" t="s">
        <v>186</v>
      </c>
      <c r="J32" s="64" t="s">
        <v>182</v>
      </c>
      <c r="K32" s="100">
        <v>0</v>
      </c>
      <c r="L32" s="29">
        <f t="shared" si="3"/>
        <v>0</v>
      </c>
    </row>
    <row r="33" spans="1:12" x14ac:dyDescent="0.35">
      <c r="A33" s="2" t="s">
        <v>265</v>
      </c>
      <c r="B33" s="47">
        <v>2</v>
      </c>
      <c r="C33" s="18">
        <f t="shared" si="0"/>
        <v>4.2016806722689074E-3</v>
      </c>
      <c r="I33" s="63" t="s">
        <v>203</v>
      </c>
      <c r="J33" s="64" t="s">
        <v>167</v>
      </c>
      <c r="K33" s="100">
        <v>0</v>
      </c>
      <c r="L33" s="29">
        <f t="shared" si="3"/>
        <v>0</v>
      </c>
    </row>
    <row r="34" spans="1:12" x14ac:dyDescent="0.35">
      <c r="A34" s="2" t="s">
        <v>266</v>
      </c>
      <c r="B34" s="47">
        <v>2</v>
      </c>
      <c r="C34" s="18">
        <f t="shared" ref="C34:C61" si="4">(B34/$B$62)*100%</f>
        <v>4.2016806722689074E-3</v>
      </c>
      <c r="I34" s="63" t="s">
        <v>186</v>
      </c>
      <c r="J34" s="64" t="s">
        <v>179</v>
      </c>
      <c r="K34" s="100">
        <v>1</v>
      </c>
      <c r="L34" s="29">
        <f t="shared" si="3"/>
        <v>2.1008403361344537E-3</v>
      </c>
    </row>
    <row r="35" spans="1:12" x14ac:dyDescent="0.35">
      <c r="A35" s="2" t="s">
        <v>267</v>
      </c>
      <c r="B35" s="47">
        <v>2</v>
      </c>
      <c r="C35" s="18">
        <f t="shared" si="4"/>
        <v>4.2016806722689074E-3</v>
      </c>
      <c r="I35" s="63" t="s">
        <v>186</v>
      </c>
      <c r="J35" s="64" t="s">
        <v>166</v>
      </c>
      <c r="K35" s="100">
        <v>1</v>
      </c>
      <c r="L35" s="29">
        <f t="shared" si="3"/>
        <v>2.1008403361344537E-3</v>
      </c>
    </row>
    <row r="36" spans="1:12" x14ac:dyDescent="0.35">
      <c r="A36" s="2" t="s">
        <v>268</v>
      </c>
      <c r="B36" s="47">
        <v>2</v>
      </c>
      <c r="C36" s="18">
        <f t="shared" si="4"/>
        <v>4.2016806722689074E-3</v>
      </c>
      <c r="I36" s="63" t="s">
        <v>186</v>
      </c>
      <c r="J36" s="64" t="s">
        <v>169</v>
      </c>
      <c r="K36" s="100">
        <v>0</v>
      </c>
      <c r="L36" s="29">
        <f t="shared" si="3"/>
        <v>0</v>
      </c>
    </row>
    <row r="37" spans="1:12" x14ac:dyDescent="0.35">
      <c r="A37" s="2" t="s">
        <v>269</v>
      </c>
      <c r="B37" s="47">
        <v>1</v>
      </c>
      <c r="C37" s="18">
        <f t="shared" si="4"/>
        <v>2.1008403361344537E-3</v>
      </c>
      <c r="I37" s="63" t="s">
        <v>186</v>
      </c>
      <c r="J37" s="64" t="s">
        <v>180</v>
      </c>
      <c r="K37" s="100">
        <v>0</v>
      </c>
      <c r="L37" s="29">
        <f t="shared" si="3"/>
        <v>0</v>
      </c>
    </row>
    <row r="38" spans="1:12" x14ac:dyDescent="0.35">
      <c r="A38" s="88" t="s">
        <v>270</v>
      </c>
      <c r="B38" s="89">
        <v>1</v>
      </c>
      <c r="C38" s="18">
        <f t="shared" si="4"/>
        <v>2.1008403361344537E-3</v>
      </c>
      <c r="I38" s="63" t="s">
        <v>186</v>
      </c>
      <c r="J38" s="64" t="s">
        <v>171</v>
      </c>
      <c r="K38" s="100">
        <v>0</v>
      </c>
      <c r="L38" s="29">
        <f t="shared" si="3"/>
        <v>0</v>
      </c>
    </row>
    <row r="39" spans="1:12" x14ac:dyDescent="0.35">
      <c r="A39" s="86" t="s">
        <v>271</v>
      </c>
      <c r="B39" s="90">
        <v>1</v>
      </c>
      <c r="C39" s="95">
        <f t="shared" si="4"/>
        <v>2.1008403361344537E-3</v>
      </c>
      <c r="I39" s="63" t="s">
        <v>186</v>
      </c>
      <c r="J39" s="64" t="s">
        <v>172</v>
      </c>
      <c r="K39" s="100">
        <v>0</v>
      </c>
      <c r="L39" s="29">
        <f t="shared" si="3"/>
        <v>0</v>
      </c>
    </row>
    <row r="40" spans="1:12" x14ac:dyDescent="0.35">
      <c r="A40" s="86" t="s">
        <v>272</v>
      </c>
      <c r="B40" s="94">
        <v>1</v>
      </c>
      <c r="C40" s="97">
        <f t="shared" si="4"/>
        <v>2.1008403361344537E-3</v>
      </c>
      <c r="D40" s="107"/>
      <c r="E40" s="107"/>
      <c r="F40" s="107"/>
      <c r="G40" s="107"/>
      <c r="I40" s="63" t="s">
        <v>186</v>
      </c>
      <c r="J40" s="64" t="s">
        <v>177</v>
      </c>
      <c r="K40" s="100">
        <v>0</v>
      </c>
      <c r="L40" s="29">
        <f t="shared" si="3"/>
        <v>0</v>
      </c>
    </row>
    <row r="41" spans="1:12" x14ac:dyDescent="0.35">
      <c r="A41" s="86" t="s">
        <v>273</v>
      </c>
      <c r="B41" s="94">
        <v>1</v>
      </c>
      <c r="C41" s="97">
        <f t="shared" si="4"/>
        <v>2.1008403361344537E-3</v>
      </c>
      <c r="D41" s="107"/>
      <c r="E41" s="107"/>
      <c r="F41" s="107"/>
      <c r="G41" s="107"/>
      <c r="I41" s="63" t="s">
        <v>186</v>
      </c>
      <c r="J41" s="64" t="s">
        <v>175</v>
      </c>
      <c r="K41" s="100">
        <v>0</v>
      </c>
      <c r="L41" s="29">
        <f t="shared" si="3"/>
        <v>0</v>
      </c>
    </row>
    <row r="42" spans="1:12" x14ac:dyDescent="0.35">
      <c r="A42" s="86" t="s">
        <v>274</v>
      </c>
      <c r="B42" s="94">
        <v>1</v>
      </c>
      <c r="C42" s="97">
        <f t="shared" si="4"/>
        <v>2.1008403361344537E-3</v>
      </c>
      <c r="D42" s="107"/>
      <c r="E42" s="107"/>
      <c r="F42" s="107"/>
      <c r="G42" s="107"/>
      <c r="I42" s="84" t="s">
        <v>207</v>
      </c>
      <c r="J42" s="85" t="s">
        <v>181</v>
      </c>
      <c r="K42" s="100">
        <v>1</v>
      </c>
      <c r="L42" s="87">
        <f t="shared" ref="L42:L43" si="5">(K42/$K$47)*100%</f>
        <v>2.1008403361344537E-3</v>
      </c>
    </row>
    <row r="43" spans="1:12" x14ac:dyDescent="0.35">
      <c r="A43" s="86" t="s">
        <v>275</v>
      </c>
      <c r="B43" s="94">
        <v>1</v>
      </c>
      <c r="C43" s="97">
        <f t="shared" si="4"/>
        <v>2.1008403361344537E-3</v>
      </c>
      <c r="D43" s="107"/>
      <c r="E43" s="107"/>
      <c r="F43" s="107"/>
      <c r="G43" s="107"/>
      <c r="I43" s="84" t="s">
        <v>186</v>
      </c>
      <c r="J43" s="85" t="s">
        <v>168</v>
      </c>
      <c r="K43" s="100">
        <v>0</v>
      </c>
      <c r="L43" s="87">
        <f t="shared" si="5"/>
        <v>0</v>
      </c>
    </row>
    <row r="44" spans="1:12" x14ac:dyDescent="0.35">
      <c r="A44" s="86" t="s">
        <v>276</v>
      </c>
      <c r="B44" s="90">
        <v>1</v>
      </c>
      <c r="C44" s="96">
        <f t="shared" si="4"/>
        <v>2.1008403361344537E-3</v>
      </c>
      <c r="D44" s="45"/>
      <c r="E44" s="45"/>
      <c r="F44" s="45"/>
      <c r="G44" s="45"/>
      <c r="I44" s="84" t="s">
        <v>186</v>
      </c>
      <c r="J44" s="85" t="s">
        <v>184</v>
      </c>
      <c r="K44" s="100">
        <v>0</v>
      </c>
      <c r="L44" s="87">
        <f>(K44/$K$47)*100%</f>
        <v>0</v>
      </c>
    </row>
    <row r="45" spans="1:12" x14ac:dyDescent="0.35">
      <c r="A45" s="86" t="s">
        <v>277</v>
      </c>
      <c r="B45" s="90">
        <v>1</v>
      </c>
      <c r="C45" s="18">
        <f t="shared" si="4"/>
        <v>2.1008403361344537E-3</v>
      </c>
      <c r="I45" s="63" t="s">
        <v>186</v>
      </c>
      <c r="J45" s="64" t="s">
        <v>183</v>
      </c>
      <c r="K45" s="100">
        <v>1</v>
      </c>
      <c r="L45" s="29">
        <f>(K45/$K$47)*100%</f>
        <v>2.1008403361344537E-3</v>
      </c>
    </row>
    <row r="46" spans="1:12" x14ac:dyDescent="0.35">
      <c r="A46" s="86" t="s">
        <v>278</v>
      </c>
      <c r="B46" s="90">
        <v>1</v>
      </c>
      <c r="C46" s="18">
        <f t="shared" si="4"/>
        <v>2.1008403361344537E-3</v>
      </c>
      <c r="I46" s="63" t="s">
        <v>186</v>
      </c>
      <c r="J46" s="64" t="s">
        <v>178</v>
      </c>
      <c r="K46" s="100">
        <v>0</v>
      </c>
      <c r="L46" s="29">
        <f>(K46/$K$47)*100%</f>
        <v>0</v>
      </c>
    </row>
    <row r="47" spans="1:12" x14ac:dyDescent="0.35">
      <c r="A47" s="86" t="s">
        <v>279</v>
      </c>
      <c r="B47" s="90">
        <v>1</v>
      </c>
      <c r="C47" s="18">
        <f t="shared" si="4"/>
        <v>2.1008403361344537E-3</v>
      </c>
      <c r="I47" s="15"/>
      <c r="J47" s="15" t="s">
        <v>198</v>
      </c>
      <c r="K47" s="15">
        <f>SUM(K2:K46)</f>
        <v>476</v>
      </c>
      <c r="L47" s="16">
        <f>SUM(L2:L46)</f>
        <v>1.0000000000000002</v>
      </c>
    </row>
    <row r="48" spans="1:12" x14ac:dyDescent="0.35">
      <c r="A48" s="86" t="s">
        <v>280</v>
      </c>
      <c r="B48" s="90">
        <v>1</v>
      </c>
      <c r="C48" s="18">
        <f t="shared" si="4"/>
        <v>2.1008403361344537E-3</v>
      </c>
    </row>
    <row r="49" spans="1:11" x14ac:dyDescent="0.35">
      <c r="A49" s="86" t="s">
        <v>281</v>
      </c>
      <c r="B49" s="90">
        <v>1</v>
      </c>
      <c r="C49" s="18">
        <f t="shared" si="4"/>
        <v>2.1008403361344537E-3</v>
      </c>
    </row>
    <row r="50" spans="1:11" x14ac:dyDescent="0.35">
      <c r="A50" s="86" t="s">
        <v>282</v>
      </c>
      <c r="B50" s="90">
        <v>1</v>
      </c>
      <c r="C50" s="18">
        <f t="shared" si="4"/>
        <v>2.1008403361344537E-3</v>
      </c>
      <c r="E50" s="1" t="s">
        <v>295</v>
      </c>
      <c r="J50" s="56"/>
      <c r="K50" s="56"/>
    </row>
    <row r="51" spans="1:11" x14ac:dyDescent="0.35">
      <c r="A51" s="86" t="s">
        <v>283</v>
      </c>
      <c r="B51" s="90">
        <v>1</v>
      </c>
      <c r="C51" s="18">
        <f t="shared" si="4"/>
        <v>2.1008403361344537E-3</v>
      </c>
    </row>
    <row r="52" spans="1:11" x14ac:dyDescent="0.35">
      <c r="A52" s="86" t="s">
        <v>284</v>
      </c>
      <c r="B52" s="90">
        <v>1</v>
      </c>
      <c r="C52" s="18">
        <f t="shared" si="4"/>
        <v>2.1008403361344537E-3</v>
      </c>
    </row>
    <row r="53" spans="1:11" x14ac:dyDescent="0.35">
      <c r="A53" s="86" t="s">
        <v>285</v>
      </c>
      <c r="B53" s="90">
        <v>1</v>
      </c>
      <c r="C53" s="18">
        <f t="shared" si="4"/>
        <v>2.1008403361344537E-3</v>
      </c>
    </row>
    <row r="54" spans="1:11" x14ac:dyDescent="0.35">
      <c r="A54" s="86" t="s">
        <v>286</v>
      </c>
      <c r="B54" s="90">
        <v>1</v>
      </c>
      <c r="C54" s="18">
        <f t="shared" si="4"/>
        <v>2.1008403361344537E-3</v>
      </c>
    </row>
    <row r="55" spans="1:11" x14ac:dyDescent="0.35">
      <c r="A55" s="86" t="s">
        <v>287</v>
      </c>
      <c r="B55" s="90">
        <v>1</v>
      </c>
      <c r="C55" s="18">
        <f t="shared" si="4"/>
        <v>2.1008403361344537E-3</v>
      </c>
    </row>
    <row r="56" spans="1:11" x14ac:dyDescent="0.35">
      <c r="A56" s="86" t="s">
        <v>288</v>
      </c>
      <c r="B56" s="90">
        <v>1</v>
      </c>
      <c r="C56" s="18">
        <f t="shared" si="4"/>
        <v>2.1008403361344537E-3</v>
      </c>
    </row>
    <row r="57" spans="1:11" x14ac:dyDescent="0.35">
      <c r="A57" s="86" t="s">
        <v>289</v>
      </c>
      <c r="B57" s="90">
        <v>1</v>
      </c>
      <c r="C57" s="18">
        <f t="shared" si="4"/>
        <v>2.1008403361344537E-3</v>
      </c>
    </row>
    <row r="58" spans="1:11" x14ac:dyDescent="0.35">
      <c r="A58" s="91" t="s">
        <v>290</v>
      </c>
      <c r="B58" s="92">
        <v>1</v>
      </c>
      <c r="C58" s="18">
        <f t="shared" si="4"/>
        <v>2.1008403361344537E-3</v>
      </c>
    </row>
    <row r="59" spans="1:11" x14ac:dyDescent="0.35">
      <c r="A59" s="93" t="s">
        <v>291</v>
      </c>
      <c r="B59" s="93">
        <v>1</v>
      </c>
      <c r="C59" s="18">
        <f t="shared" si="4"/>
        <v>2.1008403361344537E-3</v>
      </c>
    </row>
    <row r="60" spans="1:11" x14ac:dyDescent="0.35">
      <c r="A60" s="91" t="s">
        <v>292</v>
      </c>
      <c r="B60" s="92">
        <v>1</v>
      </c>
      <c r="C60" s="18">
        <f t="shared" si="4"/>
        <v>2.1008403361344537E-3</v>
      </c>
    </row>
    <row r="61" spans="1:11" x14ac:dyDescent="0.35">
      <c r="A61" s="93" t="s">
        <v>293</v>
      </c>
      <c r="B61" s="93">
        <v>1</v>
      </c>
      <c r="C61" s="18">
        <f t="shared" si="4"/>
        <v>2.1008403361344537E-3</v>
      </c>
    </row>
    <row r="62" spans="1:11" x14ac:dyDescent="0.35">
      <c r="A62" s="15" t="s">
        <v>198</v>
      </c>
      <c r="B62" s="99">
        <f>SUM(B2:B61)</f>
        <v>476</v>
      </c>
      <c r="C62" s="98">
        <f>SUM(C2:C61)</f>
        <v>0.99999999999999944</v>
      </c>
    </row>
    <row r="63" spans="1:11" x14ac:dyDescent="0.35">
      <c r="A63" s="56"/>
      <c r="B63" s="56"/>
    </row>
    <row r="64" spans="1:11" x14ac:dyDescent="0.35">
      <c r="A64" s="56"/>
      <c r="B64" s="56"/>
    </row>
    <row r="65" spans="1:2" x14ac:dyDescent="0.35">
      <c r="A65" s="56"/>
      <c r="B65" s="56"/>
    </row>
    <row r="66" spans="1:2" x14ac:dyDescent="0.35">
      <c r="A66" s="56"/>
      <c r="B66" s="56"/>
    </row>
    <row r="68" spans="1:2" x14ac:dyDescent="0.35">
      <c r="A68" s="56"/>
      <c r="B68" s="56"/>
    </row>
    <row r="69" spans="1:2" x14ac:dyDescent="0.35">
      <c r="A69" s="56"/>
      <c r="B69" s="56"/>
    </row>
    <row r="70" spans="1:2" x14ac:dyDescent="0.35">
      <c r="A70" s="56"/>
      <c r="B70" s="56"/>
    </row>
    <row r="71" spans="1:2" x14ac:dyDescent="0.35">
      <c r="A71" s="56"/>
      <c r="B71" s="56"/>
    </row>
    <row r="72" spans="1:2" x14ac:dyDescent="0.35">
      <c r="A72" s="56"/>
      <c r="B72" s="56"/>
    </row>
    <row r="73" spans="1:2" x14ac:dyDescent="0.35">
      <c r="A73" s="56"/>
      <c r="B73" s="56"/>
    </row>
    <row r="74" spans="1:2" x14ac:dyDescent="0.35">
      <c r="A74" s="56"/>
      <c r="B74" s="56"/>
    </row>
    <row r="75" spans="1:2" x14ac:dyDescent="0.35">
      <c r="A75" s="56"/>
      <c r="B75" s="56"/>
    </row>
    <row r="76" spans="1:2" x14ac:dyDescent="0.35">
      <c r="A76" s="56"/>
      <c r="B76" s="56"/>
    </row>
    <row r="77" spans="1:2" x14ac:dyDescent="0.35">
      <c r="A77" s="56"/>
      <c r="B77" s="56"/>
    </row>
    <row r="78" spans="1:2" x14ac:dyDescent="0.35">
      <c r="A78" s="56"/>
      <c r="B78" s="56"/>
    </row>
    <row r="79" spans="1:2" x14ac:dyDescent="0.35">
      <c r="A79" s="56"/>
      <c r="B79" s="56"/>
    </row>
  </sheetData>
  <sortState xmlns:xlrd2="http://schemas.microsoft.com/office/spreadsheetml/2017/richdata2" ref="E2:G5">
    <sortCondition descending="1" ref="F2"/>
  </sortState>
  <mergeCells count="1">
    <mergeCell ref="D40:G43"/>
  </mergeCells>
  <conditionalFormatting sqref="G2:G5">
    <cfRule type="dataBar" priority="2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{A521F11F-1819-4205-BBAD-44D411EAC8FE}</x14:id>
        </ext>
      </extLst>
    </cfRule>
  </conditionalFormatting>
  <conditionalFormatting sqref="G10:G12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{018704D8-0360-4D1A-9581-DE703C5371B7}</x14:id>
        </ext>
      </extLst>
    </cfRule>
  </conditionalFormatting>
  <conditionalFormatting sqref="C2:C61">
    <cfRule type="dataBar" priority="15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{E1DD23F9-A8D0-422F-A354-C9E6255A89E4}</x14:id>
        </ext>
      </extLst>
    </cfRule>
  </conditionalFormatting>
  <conditionalFormatting sqref="L2:L46">
    <cfRule type="dataBar" priority="22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{999F897D-B499-43D9-81D0-1EACD5E28D5E}</x14:id>
        </ext>
      </extLst>
    </cfRule>
  </conditionalFormatting>
  <pageMargins left="0.7" right="0.7" top="0.75" bottom="0.75" header="0.3" footer="0.3"/>
  <pageSetup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21F11F-1819-4205-BBAD-44D411EAC8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G2:G5</xm:sqref>
        </x14:conditionalFormatting>
        <x14:conditionalFormatting xmlns:xm="http://schemas.microsoft.com/office/excel/2006/main">
          <x14:cfRule type="dataBar" id="{018704D8-0360-4D1A-9581-DE703C5371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G10:G12</xm:sqref>
        </x14:conditionalFormatting>
        <x14:conditionalFormatting xmlns:xm="http://schemas.microsoft.com/office/excel/2006/main">
          <x14:cfRule type="dataBar" id="{E1DD23F9-A8D0-422F-A354-C9E6255A89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C2:C61</xm:sqref>
        </x14:conditionalFormatting>
        <x14:conditionalFormatting xmlns:xm="http://schemas.microsoft.com/office/excel/2006/main">
          <x14:cfRule type="dataBar" id="{999F897D-B499-43D9-81D0-1EACD5E28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L2:L46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C7"/>
  <sheetViews>
    <sheetView showGridLines="0" zoomScaleNormal="100" workbookViewId="0">
      <selection activeCell="A7" sqref="A7"/>
    </sheetView>
  </sheetViews>
  <sheetFormatPr baseColWidth="10" defaultColWidth="10.85546875" defaultRowHeight="18" x14ac:dyDescent="0.25"/>
  <cols>
    <col min="1" max="1" width="16.42578125" style="26" customWidth="1"/>
    <col min="2" max="2" width="12.42578125" style="26" customWidth="1"/>
    <col min="3" max="3" width="12.140625" style="26" customWidth="1"/>
    <col min="4" max="16384" width="10.85546875" style="26"/>
  </cols>
  <sheetData>
    <row r="1" spans="1:3" x14ac:dyDescent="0.25">
      <c r="A1" s="10" t="s">
        <v>7</v>
      </c>
      <c r="B1" s="10" t="s">
        <v>1</v>
      </c>
      <c r="C1" s="10" t="s">
        <v>8</v>
      </c>
    </row>
    <row r="2" spans="1:3" ht="16.5" customHeight="1" x14ac:dyDescent="0.25">
      <c r="A2" s="28" t="s">
        <v>9</v>
      </c>
      <c r="B2" s="33">
        <v>31175</v>
      </c>
      <c r="C2" s="29">
        <f>(B2/$B$6)*100%</f>
        <v>0.52177478744058381</v>
      </c>
    </row>
    <row r="3" spans="1:3" x14ac:dyDescent="0.25">
      <c r="A3" s="28" t="s">
        <v>10</v>
      </c>
      <c r="B3" s="33">
        <v>14466</v>
      </c>
      <c r="C3" s="29">
        <f t="shared" ref="C3:C5" si="0">(B3/$B$6)*100%</f>
        <v>0.24211689094195621</v>
      </c>
    </row>
    <row r="4" spans="1:3" x14ac:dyDescent="0.25">
      <c r="A4" s="28" t="s">
        <v>11</v>
      </c>
      <c r="B4" s="33">
        <v>13789</v>
      </c>
      <c r="C4" s="29">
        <f t="shared" si="0"/>
        <v>0.23078596773113744</v>
      </c>
    </row>
    <row r="5" spans="1:3" x14ac:dyDescent="0.25">
      <c r="A5" s="28" t="s">
        <v>12</v>
      </c>
      <c r="B5" s="33">
        <v>318</v>
      </c>
      <c r="C5" s="29">
        <f t="shared" si="0"/>
        <v>5.3223538863225546E-3</v>
      </c>
    </row>
    <row r="6" spans="1:3" ht="16.5" customHeight="1" x14ac:dyDescent="0.25">
      <c r="A6" s="58" t="s">
        <v>6</v>
      </c>
      <c r="B6" s="23">
        <f>SUM(B2:B5)</f>
        <v>59748</v>
      </c>
      <c r="C6" s="8">
        <f>SUM(C2:C5)</f>
        <v>1</v>
      </c>
    </row>
    <row r="7" spans="1:3" x14ac:dyDescent="0.25">
      <c r="A7" s="26" t="s">
        <v>295</v>
      </c>
    </row>
  </sheetData>
  <sortState xmlns:xlrd2="http://schemas.microsoft.com/office/spreadsheetml/2017/richdata2" ref="A2:C5">
    <sortCondition descending="1" ref="B2"/>
  </sortState>
  <conditionalFormatting sqref="C2:C5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{4E426C7F-B5C4-47C9-88E4-C66B384828FD}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426C7F-B5C4-47C9-88E4-C66B38482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F16"/>
  <sheetViews>
    <sheetView showGridLines="0" zoomScaleNormal="100" workbookViewId="0">
      <selection activeCell="A16" sqref="A16"/>
    </sheetView>
  </sheetViews>
  <sheetFormatPr baseColWidth="10" defaultColWidth="10.85546875" defaultRowHeight="18" x14ac:dyDescent="0.25"/>
  <cols>
    <col min="1" max="1" width="33.85546875" style="26" customWidth="1"/>
    <col min="2" max="2" width="11" style="26" bestFit="1" customWidth="1"/>
    <col min="3" max="3" width="14.7109375" style="26" bestFit="1" customWidth="1"/>
    <col min="4" max="4" width="8.42578125" style="26" bestFit="1" customWidth="1"/>
    <col min="5" max="5" width="16.42578125" style="26" customWidth="1"/>
    <col min="6" max="16384" width="10.85546875" style="26"/>
  </cols>
  <sheetData>
    <row r="2" spans="1:6" x14ac:dyDescent="0.25">
      <c r="A2" s="31" t="s">
        <v>13</v>
      </c>
      <c r="B2" s="31" t="s">
        <v>1</v>
      </c>
      <c r="C2" s="31" t="s">
        <v>8</v>
      </c>
    </row>
    <row r="3" spans="1:6" x14ac:dyDescent="0.25">
      <c r="A3" s="32" t="s">
        <v>14</v>
      </c>
      <c r="B3" s="72">
        <v>27642</v>
      </c>
      <c r="C3" s="34">
        <f>(B3/B5)*100%</f>
        <v>0.46264310102430206</v>
      </c>
    </row>
    <row r="4" spans="1:6" x14ac:dyDescent="0.25">
      <c r="A4" s="32" t="s">
        <v>15</v>
      </c>
      <c r="B4" s="72">
        <v>32106</v>
      </c>
      <c r="C4" s="34">
        <f>(B4/B5)*100%</f>
        <v>0.53735689897569794</v>
      </c>
    </row>
    <row r="5" spans="1:6" x14ac:dyDescent="0.25">
      <c r="A5" s="57" t="s">
        <v>6</v>
      </c>
      <c r="B5" s="25">
        <f>SUM(B3:B4)</f>
        <v>59748</v>
      </c>
      <c r="C5" s="36">
        <f>SUM(C3:C4)</f>
        <v>1</v>
      </c>
    </row>
    <row r="9" spans="1:6" x14ac:dyDescent="0.25">
      <c r="A9" s="31" t="s">
        <v>0</v>
      </c>
      <c r="B9" s="31" t="s">
        <v>14</v>
      </c>
      <c r="C9" s="31" t="s">
        <v>16</v>
      </c>
      <c r="D9" s="31" t="s">
        <v>15</v>
      </c>
      <c r="E9" s="31" t="s">
        <v>17</v>
      </c>
      <c r="F9" s="57" t="s">
        <v>6</v>
      </c>
    </row>
    <row r="10" spans="1:6" x14ac:dyDescent="0.25">
      <c r="A10" s="32" t="s">
        <v>2</v>
      </c>
      <c r="B10" s="33">
        <v>26504</v>
      </c>
      <c r="C10" s="34">
        <f>(B10/F14)*100%</f>
        <v>0.44359643837450624</v>
      </c>
      <c r="D10" s="33">
        <v>31088</v>
      </c>
      <c r="E10" s="34">
        <f>(D10/F14)*100%</f>
        <v>0.52031867175470303</v>
      </c>
      <c r="F10" s="33">
        <f>B10+D10</f>
        <v>57592</v>
      </c>
    </row>
    <row r="11" spans="1:6" x14ac:dyDescent="0.25">
      <c r="A11" s="32" t="s">
        <v>3</v>
      </c>
      <c r="B11" s="33">
        <v>988</v>
      </c>
      <c r="C11" s="34">
        <f>(B11/F14)*100%</f>
        <v>1.6536118363794605E-2</v>
      </c>
      <c r="D11" s="33">
        <v>850</v>
      </c>
      <c r="E11" s="34">
        <f>(D11/F14)*100%</f>
        <v>1.4226417620673495E-2</v>
      </c>
      <c r="F11" s="33">
        <f t="shared" ref="F11:F13" si="0">B11+D11</f>
        <v>1838</v>
      </c>
    </row>
    <row r="12" spans="1:6" x14ac:dyDescent="0.25">
      <c r="A12" s="32" t="s">
        <v>4</v>
      </c>
      <c r="B12" s="33">
        <v>16</v>
      </c>
      <c r="C12" s="34">
        <f>(B12/F14)*100%</f>
        <v>2.6779139050679522E-4</v>
      </c>
      <c r="D12" s="33">
        <v>18</v>
      </c>
      <c r="E12" s="34">
        <f>(D12/F14)*100%</f>
        <v>3.0126531432014462E-4</v>
      </c>
      <c r="F12" s="33">
        <f t="shared" si="0"/>
        <v>34</v>
      </c>
    </row>
    <row r="13" spans="1:6" x14ac:dyDescent="0.25">
      <c r="A13" s="32" t="s">
        <v>5</v>
      </c>
      <c r="B13" s="33">
        <v>134</v>
      </c>
      <c r="C13" s="34">
        <f>(B13/F14)*100%</f>
        <v>2.2427528954944097E-3</v>
      </c>
      <c r="D13" s="33">
        <v>150</v>
      </c>
      <c r="E13" s="34">
        <f>(D13/F14)*100%</f>
        <v>2.5105442860012049E-3</v>
      </c>
      <c r="F13" s="33">
        <f t="shared" si="0"/>
        <v>284</v>
      </c>
    </row>
    <row r="14" spans="1:6" x14ac:dyDescent="0.25">
      <c r="A14" s="103" t="s">
        <v>6</v>
      </c>
      <c r="B14" s="103"/>
      <c r="C14" s="103"/>
      <c r="D14" s="103"/>
      <c r="E14" s="103"/>
      <c r="F14" s="25">
        <f>SUM(F10:F13)</f>
        <v>59748</v>
      </c>
    </row>
    <row r="16" spans="1:6" x14ac:dyDescent="0.35">
      <c r="A16" s="1" t="s">
        <v>295</v>
      </c>
    </row>
  </sheetData>
  <mergeCells count="1">
    <mergeCell ref="A14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68"/>
  <sheetViews>
    <sheetView showGridLines="0" topLeftCell="A3" zoomScaleNormal="100" workbookViewId="0">
      <selection activeCell="E13" sqref="E13"/>
    </sheetView>
  </sheetViews>
  <sheetFormatPr baseColWidth="10" defaultColWidth="10.85546875" defaultRowHeight="18" x14ac:dyDescent="0.25"/>
  <cols>
    <col min="1" max="3" width="15.7109375" style="26" customWidth="1"/>
    <col min="4" max="4" width="10.85546875" style="26"/>
    <col min="5" max="5" width="21.7109375" style="26" customWidth="1"/>
    <col min="6" max="6" width="11" style="26" bestFit="1" customWidth="1"/>
    <col min="7" max="8" width="10.85546875" style="26"/>
    <col min="9" max="9" width="28.85546875" style="26" customWidth="1"/>
    <col min="10" max="16384" width="10.85546875" style="26"/>
  </cols>
  <sheetData>
    <row r="1" spans="1:9" x14ac:dyDescent="0.25">
      <c r="A1" s="31" t="s">
        <v>18</v>
      </c>
      <c r="B1" s="31" t="s">
        <v>1</v>
      </c>
      <c r="C1" s="31" t="s">
        <v>8</v>
      </c>
      <c r="I1" s="46"/>
    </row>
    <row r="2" spans="1:9" x14ac:dyDescent="0.25">
      <c r="A2" s="37">
        <v>17</v>
      </c>
      <c r="B2" s="38">
        <v>1</v>
      </c>
      <c r="C2" s="30">
        <f>(B2/B68)*100%</f>
        <v>1.6736961906674701E-5</v>
      </c>
      <c r="E2" s="31" t="s">
        <v>18</v>
      </c>
      <c r="F2" s="31" t="s">
        <v>1</v>
      </c>
      <c r="G2" s="31" t="s">
        <v>8</v>
      </c>
    </row>
    <row r="3" spans="1:9" x14ac:dyDescent="0.25">
      <c r="A3" s="39">
        <v>18</v>
      </c>
      <c r="B3" s="33">
        <v>2</v>
      </c>
      <c r="C3" s="17">
        <f t="shared" ref="C3" si="0">(B3/56258)*100%</f>
        <v>3.5550499484517755E-5</v>
      </c>
      <c r="E3" s="32" t="s">
        <v>19</v>
      </c>
      <c r="F3" s="33">
        <v>286</v>
      </c>
      <c r="G3" s="34">
        <f>(F3/F11)*100%</f>
        <v>4.7867711053089642E-3</v>
      </c>
    </row>
    <row r="4" spans="1:9" x14ac:dyDescent="0.25">
      <c r="A4" s="39">
        <v>19</v>
      </c>
      <c r="B4" s="33">
        <v>32</v>
      </c>
      <c r="C4" s="17">
        <f>(B4/B68)*100%</f>
        <v>5.3558278101359044E-4</v>
      </c>
      <c r="E4" s="32" t="s">
        <v>20</v>
      </c>
      <c r="F4" s="33">
        <v>16447</v>
      </c>
      <c r="G4" s="34">
        <f>(F4/F11)*100%</f>
        <v>0.27527281247907881</v>
      </c>
    </row>
    <row r="5" spans="1:9" x14ac:dyDescent="0.25">
      <c r="A5" s="39">
        <v>20</v>
      </c>
      <c r="B5" s="33">
        <v>251</v>
      </c>
      <c r="C5" s="17">
        <f>(B5/B68)*100%</f>
        <v>4.2009774385753495E-3</v>
      </c>
      <c r="E5" s="32" t="s">
        <v>21</v>
      </c>
      <c r="F5" s="33">
        <v>23695</v>
      </c>
      <c r="G5" s="34">
        <f>(F5/F11)*100%</f>
        <v>0.39658231237865704</v>
      </c>
    </row>
    <row r="6" spans="1:9" x14ac:dyDescent="0.25">
      <c r="A6" s="39">
        <v>21</v>
      </c>
      <c r="B6" s="33">
        <v>484</v>
      </c>
      <c r="C6" s="17">
        <f>(B6/B68)*100%</f>
        <v>8.1006895628305542E-3</v>
      </c>
      <c r="E6" s="32" t="s">
        <v>22</v>
      </c>
      <c r="F6" s="33">
        <v>14061</v>
      </c>
      <c r="G6" s="34">
        <f>(F6/F11)*100%</f>
        <v>0.23533842136975297</v>
      </c>
    </row>
    <row r="7" spans="1:9" x14ac:dyDescent="0.25">
      <c r="A7" s="39">
        <v>22</v>
      </c>
      <c r="B7" s="33">
        <v>694</v>
      </c>
      <c r="C7" s="17">
        <f>(B7/B68)*100%</f>
        <v>1.1615451563232243E-2</v>
      </c>
      <c r="E7" s="32" t="s">
        <v>23</v>
      </c>
      <c r="F7" s="33">
        <v>4581</v>
      </c>
      <c r="G7" s="34">
        <f>(F7/F11)*100%</f>
        <v>7.6672022494476799E-2</v>
      </c>
    </row>
    <row r="8" spans="1:9" x14ac:dyDescent="0.25">
      <c r="A8" s="39">
        <v>23</v>
      </c>
      <c r="B8" s="33">
        <v>951</v>
      </c>
      <c r="C8" s="17">
        <f>(B8/B68)*100%</f>
        <v>1.5916850773247639E-2</v>
      </c>
      <c r="E8" s="32" t="s">
        <v>24</v>
      </c>
      <c r="F8" s="33">
        <v>636</v>
      </c>
      <c r="G8" s="34">
        <f>(F8/F11)*100%</f>
        <v>1.0644707772645109E-2</v>
      </c>
    </row>
    <row r="9" spans="1:9" x14ac:dyDescent="0.25">
      <c r="A9" s="39">
        <v>24</v>
      </c>
      <c r="B9" s="33">
        <v>1220</v>
      </c>
      <c r="C9" s="17">
        <f>(B9/B68)*100%</f>
        <v>2.0419093526143135E-2</v>
      </c>
      <c r="E9" s="32" t="s">
        <v>25</v>
      </c>
      <c r="F9" s="33">
        <v>40</v>
      </c>
      <c r="G9" s="34">
        <f>(F9/F11)*100%</f>
        <v>6.6947847626698802E-4</v>
      </c>
    </row>
    <row r="10" spans="1:9" x14ac:dyDescent="0.25">
      <c r="A10" s="39">
        <v>25</v>
      </c>
      <c r="B10" s="33">
        <v>1595</v>
      </c>
      <c r="C10" s="17">
        <f>(B10/B68)*100%</f>
        <v>2.6695454241146149E-2</v>
      </c>
      <c r="E10" s="32" t="s">
        <v>26</v>
      </c>
      <c r="F10" s="33">
        <v>2</v>
      </c>
      <c r="G10" s="34">
        <f>(F10/F11)*100%</f>
        <v>3.3473923813349402E-5</v>
      </c>
    </row>
    <row r="11" spans="1:9" x14ac:dyDescent="0.25">
      <c r="A11" s="39">
        <v>26</v>
      </c>
      <c r="B11" s="33">
        <v>1807</v>
      </c>
      <c r="C11" s="17">
        <f>(B11/B68)*100%</f>
        <v>3.0243690165361183E-2</v>
      </c>
      <c r="E11" s="57" t="s">
        <v>6</v>
      </c>
      <c r="F11" s="25">
        <f>SUM(F3:F10)</f>
        <v>59748</v>
      </c>
      <c r="G11" s="36">
        <f>SUM(G3:G10)</f>
        <v>1</v>
      </c>
    </row>
    <row r="12" spans="1:9" x14ac:dyDescent="0.25">
      <c r="A12" s="39">
        <v>27</v>
      </c>
      <c r="B12" s="33">
        <v>2193</v>
      </c>
      <c r="C12" s="17">
        <f>(B12/B68)*100%</f>
        <v>3.6704157461337615E-2</v>
      </c>
    </row>
    <row r="13" spans="1:9" x14ac:dyDescent="0.35">
      <c r="A13" s="39">
        <v>28</v>
      </c>
      <c r="B13" s="33">
        <v>2319</v>
      </c>
      <c r="C13" s="17">
        <f>(B13/B68)*100%</f>
        <v>3.8813014661578632E-2</v>
      </c>
      <c r="E13" s="1" t="s">
        <v>295</v>
      </c>
    </row>
    <row r="14" spans="1:9" x14ac:dyDescent="0.25">
      <c r="A14" s="39">
        <v>29</v>
      </c>
      <c r="B14" s="33">
        <v>2515</v>
      </c>
      <c r="C14" s="17">
        <f>(B14/B68)*100%</f>
        <v>4.209345919528687E-2</v>
      </c>
    </row>
    <row r="15" spans="1:9" x14ac:dyDescent="0.25">
      <c r="A15" s="39">
        <v>30</v>
      </c>
      <c r="B15" s="33">
        <v>2669</v>
      </c>
      <c r="C15" s="17">
        <f>(B15/B68)*100%</f>
        <v>4.4670951328914778E-2</v>
      </c>
    </row>
    <row r="16" spans="1:9" x14ac:dyDescent="0.25">
      <c r="A16" s="39">
        <v>31</v>
      </c>
      <c r="B16" s="33">
        <v>2690</v>
      </c>
      <c r="C16" s="17">
        <f>(B16/B68)*100%</f>
        <v>4.5022427528954946E-2</v>
      </c>
    </row>
    <row r="17" spans="1:3" x14ac:dyDescent="0.25">
      <c r="A17" s="39">
        <v>32</v>
      </c>
      <c r="B17" s="33">
        <v>2658</v>
      </c>
      <c r="C17" s="17">
        <f>(B17/B68)*100%</f>
        <v>4.4486844747941352E-2</v>
      </c>
    </row>
    <row r="18" spans="1:3" x14ac:dyDescent="0.25">
      <c r="A18" s="39">
        <v>33</v>
      </c>
      <c r="B18" s="33">
        <v>2585</v>
      </c>
      <c r="C18" s="17">
        <f>(B18/B68)*100%</f>
        <v>4.3265046528754098E-2</v>
      </c>
    </row>
    <row r="19" spans="1:3" x14ac:dyDescent="0.25">
      <c r="A19" s="39">
        <v>34</v>
      </c>
      <c r="B19" s="33">
        <v>2444</v>
      </c>
      <c r="C19" s="17">
        <f>(B19/B68)*100%</f>
        <v>4.0905134899912966E-2</v>
      </c>
    </row>
    <row r="20" spans="1:3" x14ac:dyDescent="0.25">
      <c r="A20" s="39">
        <v>35</v>
      </c>
      <c r="B20" s="33">
        <v>2445</v>
      </c>
      <c r="C20" s="17">
        <f>(B20/B68)*100%</f>
        <v>4.0921871861819642E-2</v>
      </c>
    </row>
    <row r="21" spans="1:3" x14ac:dyDescent="0.25">
      <c r="A21" s="39">
        <v>36</v>
      </c>
      <c r="B21" s="33">
        <v>2357</v>
      </c>
      <c r="C21" s="17">
        <f>(B21/B68)*100%</f>
        <v>3.9449019214032266E-2</v>
      </c>
    </row>
    <row r="22" spans="1:3" x14ac:dyDescent="0.25">
      <c r="A22" s="39">
        <v>37</v>
      </c>
      <c r="B22" s="33">
        <v>2303</v>
      </c>
      <c r="C22" s="17">
        <f>(B22/B68)*100%</f>
        <v>3.8545223271071835E-2</v>
      </c>
    </row>
    <row r="23" spans="1:3" x14ac:dyDescent="0.25">
      <c r="A23" s="39">
        <v>38</v>
      </c>
      <c r="B23" s="33">
        <v>2174</v>
      </c>
      <c r="C23" s="17">
        <f>(B23/B68)*100%</f>
        <v>3.6386155185110798E-2</v>
      </c>
    </row>
    <row r="24" spans="1:3" x14ac:dyDescent="0.25">
      <c r="A24" s="39">
        <v>39</v>
      </c>
      <c r="B24" s="33">
        <v>2139</v>
      </c>
      <c r="C24" s="17">
        <f>(B24/B68)*100%</f>
        <v>3.5800361518377184E-2</v>
      </c>
    </row>
    <row r="25" spans="1:3" x14ac:dyDescent="0.25">
      <c r="A25" s="39">
        <v>40</v>
      </c>
      <c r="B25" s="33">
        <v>1900</v>
      </c>
      <c r="C25" s="17">
        <f>(B25/B68)*100%</f>
        <v>3.1800227622681934E-2</v>
      </c>
    </row>
    <row r="26" spans="1:3" x14ac:dyDescent="0.25">
      <c r="A26" s="39">
        <v>41</v>
      </c>
      <c r="B26" s="33">
        <v>1789</v>
      </c>
      <c r="C26" s="17">
        <f>(B26/B68)*100%</f>
        <v>2.9942424851041038E-2</v>
      </c>
    </row>
    <row r="27" spans="1:3" x14ac:dyDescent="0.25">
      <c r="A27" s="39">
        <v>42</v>
      </c>
      <c r="B27" s="33">
        <v>1679</v>
      </c>
      <c r="C27" s="17">
        <f>(B27/B68)*100%</f>
        <v>2.8101359041306822E-2</v>
      </c>
    </row>
    <row r="28" spans="1:3" x14ac:dyDescent="0.25">
      <c r="A28" s="39">
        <v>43</v>
      </c>
      <c r="B28" s="33">
        <v>1591</v>
      </c>
      <c r="C28" s="17">
        <f>(B28/B68)*100%</f>
        <v>2.6628506393519449E-2</v>
      </c>
    </row>
    <row r="29" spans="1:3" x14ac:dyDescent="0.25">
      <c r="A29" s="39">
        <v>44</v>
      </c>
      <c r="B29" s="33">
        <v>1545</v>
      </c>
      <c r="C29" s="17">
        <f>(B29/B68)*100%</f>
        <v>2.5858606145812413E-2</v>
      </c>
    </row>
    <row r="30" spans="1:3" x14ac:dyDescent="0.25">
      <c r="A30" s="39">
        <v>45</v>
      </c>
      <c r="B30" s="33">
        <v>1485</v>
      </c>
      <c r="C30" s="17">
        <f>(B30/B68)*100%</f>
        <v>2.4854388431411929E-2</v>
      </c>
    </row>
    <row r="31" spans="1:3" x14ac:dyDescent="0.25">
      <c r="A31" s="39">
        <v>46</v>
      </c>
      <c r="B31" s="33">
        <v>1320</v>
      </c>
      <c r="C31" s="17">
        <f>(B31/B68)*100%</f>
        <v>2.2092789716810605E-2</v>
      </c>
    </row>
    <row r="32" spans="1:3" x14ac:dyDescent="0.25">
      <c r="A32" s="39">
        <v>47</v>
      </c>
      <c r="B32" s="33">
        <v>1305</v>
      </c>
      <c r="C32" s="17">
        <f>(B32/B68)*100%</f>
        <v>2.1841735288210484E-2</v>
      </c>
    </row>
    <row r="33" spans="1:3" x14ac:dyDescent="0.25">
      <c r="A33" s="39">
        <v>48</v>
      </c>
      <c r="B33" s="33">
        <v>1225</v>
      </c>
      <c r="C33" s="17">
        <f>(B33/B68)*100%</f>
        <v>2.0502778335676507E-2</v>
      </c>
    </row>
    <row r="34" spans="1:3" x14ac:dyDescent="0.25">
      <c r="A34" s="39">
        <v>49</v>
      </c>
      <c r="B34" s="33">
        <v>1123</v>
      </c>
      <c r="C34" s="17">
        <f>(B34/B68)*100%</f>
        <v>1.8795608221195689E-2</v>
      </c>
    </row>
    <row r="35" spans="1:3" x14ac:dyDescent="0.25">
      <c r="A35" s="39">
        <v>50</v>
      </c>
      <c r="B35" s="33">
        <v>999</v>
      </c>
      <c r="C35" s="17">
        <f>(B35/B68)*100%</f>
        <v>1.6720224944768027E-2</v>
      </c>
    </row>
    <row r="36" spans="1:3" x14ac:dyDescent="0.25">
      <c r="A36" s="39">
        <v>51</v>
      </c>
      <c r="B36" s="33">
        <v>893</v>
      </c>
      <c r="C36" s="17">
        <f>(B36/B68)*100%</f>
        <v>1.4946106982660507E-2</v>
      </c>
    </row>
    <row r="37" spans="1:3" x14ac:dyDescent="0.25">
      <c r="A37" s="39">
        <v>52</v>
      </c>
      <c r="B37" s="33">
        <v>747</v>
      </c>
      <c r="C37" s="17">
        <f>(B37/B68)*100%</f>
        <v>1.2502510544286001E-2</v>
      </c>
    </row>
    <row r="38" spans="1:3" x14ac:dyDescent="0.25">
      <c r="A38" s="39">
        <v>53</v>
      </c>
      <c r="B38" s="33">
        <v>637</v>
      </c>
      <c r="C38" s="17">
        <f>(B38/B68)*100%</f>
        <v>1.0661444734551785E-2</v>
      </c>
    </row>
    <row r="39" spans="1:3" x14ac:dyDescent="0.25">
      <c r="A39" s="39">
        <v>54</v>
      </c>
      <c r="B39" s="33">
        <v>524</v>
      </c>
      <c r="C39" s="17">
        <f>(B39/B68)*100%</f>
        <v>8.770168039097543E-3</v>
      </c>
    </row>
    <row r="40" spans="1:3" x14ac:dyDescent="0.25">
      <c r="A40" s="39">
        <v>55</v>
      </c>
      <c r="B40" s="33">
        <v>418</v>
      </c>
      <c r="C40" s="17">
        <f>(B40/B68)*100%</f>
        <v>6.9960500769900248E-3</v>
      </c>
    </row>
    <row r="41" spans="1:3" x14ac:dyDescent="0.25">
      <c r="A41" s="39">
        <v>56</v>
      </c>
      <c r="B41" s="33">
        <v>388</v>
      </c>
      <c r="C41" s="17">
        <f>(B41/B68)*100%</f>
        <v>6.4939412197897841E-3</v>
      </c>
    </row>
    <row r="42" spans="1:3" x14ac:dyDescent="0.25">
      <c r="A42" s="39">
        <v>57</v>
      </c>
      <c r="B42" s="33">
        <v>313</v>
      </c>
      <c r="C42" s="17">
        <f>(B42/B68)*100%</f>
        <v>5.2386690767891814E-3</v>
      </c>
    </row>
    <row r="43" spans="1:3" x14ac:dyDescent="0.25">
      <c r="A43" s="39">
        <v>58</v>
      </c>
      <c r="B43" s="33">
        <v>251</v>
      </c>
      <c r="C43" s="17">
        <f>(B43/B68)*100%</f>
        <v>4.2009774385753495E-3</v>
      </c>
    </row>
    <row r="44" spans="1:3" x14ac:dyDescent="0.25">
      <c r="A44" s="39">
        <v>59</v>
      </c>
      <c r="B44" s="33">
        <v>212</v>
      </c>
      <c r="C44" s="17">
        <f>(B44/B68)*100%</f>
        <v>3.5482359242150364E-3</v>
      </c>
    </row>
    <row r="45" spans="1:3" x14ac:dyDescent="0.25">
      <c r="A45" s="39">
        <v>60</v>
      </c>
      <c r="B45" s="33">
        <v>198</v>
      </c>
      <c r="C45" s="17">
        <f>(B45/B68)*100%</f>
        <v>3.3139184575215908E-3</v>
      </c>
    </row>
    <row r="46" spans="1:3" x14ac:dyDescent="0.25">
      <c r="A46" s="39">
        <v>61</v>
      </c>
      <c r="B46" s="33">
        <v>158</v>
      </c>
      <c r="C46" s="17">
        <f>(B46/B68)*100%</f>
        <v>2.6444399812546025E-3</v>
      </c>
    </row>
    <row r="47" spans="1:3" x14ac:dyDescent="0.25">
      <c r="A47" s="39">
        <v>62</v>
      </c>
      <c r="B47" s="33">
        <v>124</v>
      </c>
      <c r="C47" s="17">
        <f>(B47/B68)*100%</f>
        <v>2.075383276427663E-3</v>
      </c>
    </row>
    <row r="48" spans="1:3" x14ac:dyDescent="0.25">
      <c r="A48" s="39">
        <v>63</v>
      </c>
      <c r="B48" s="33">
        <v>85</v>
      </c>
      <c r="C48" s="17">
        <f>(B48/B68)*100%</f>
        <v>1.4226417620673496E-3</v>
      </c>
    </row>
    <row r="49" spans="1:3" x14ac:dyDescent="0.25">
      <c r="A49" s="39">
        <v>64</v>
      </c>
      <c r="B49" s="33">
        <v>70</v>
      </c>
      <c r="C49" s="17">
        <f>(B49/B68)*100%</f>
        <v>1.1715873334672291E-3</v>
      </c>
    </row>
    <row r="50" spans="1:3" x14ac:dyDescent="0.25">
      <c r="A50" s="39">
        <v>65</v>
      </c>
      <c r="B50" s="33">
        <v>62</v>
      </c>
      <c r="C50" s="17">
        <f>(B50/B68)*100%</f>
        <v>1.0376916382138315E-3</v>
      </c>
    </row>
    <row r="51" spans="1:3" x14ac:dyDescent="0.25">
      <c r="A51" s="39">
        <v>66</v>
      </c>
      <c r="B51" s="33">
        <v>54</v>
      </c>
      <c r="C51" s="17">
        <f>(B51/B68)*100%</f>
        <v>9.0379594296043379E-4</v>
      </c>
    </row>
    <row r="52" spans="1:3" x14ac:dyDescent="0.25">
      <c r="A52" s="39">
        <v>67</v>
      </c>
      <c r="B52" s="33">
        <v>31</v>
      </c>
      <c r="C52" s="17">
        <f>(B52/B68)*100%</f>
        <v>5.1884581910691574E-4</v>
      </c>
    </row>
    <row r="53" spans="1:3" x14ac:dyDescent="0.25">
      <c r="A53" s="39">
        <v>68</v>
      </c>
      <c r="B53" s="33">
        <v>26</v>
      </c>
      <c r="C53" s="17">
        <f>(B53/B68)*100%</f>
        <v>4.351610095735422E-4</v>
      </c>
    </row>
    <row r="54" spans="1:3" x14ac:dyDescent="0.25">
      <c r="A54" s="39">
        <v>69</v>
      </c>
      <c r="B54" s="33">
        <v>16</v>
      </c>
      <c r="C54" s="17">
        <f>(B54/B68)*100%</f>
        <v>2.6779139050679522E-4</v>
      </c>
    </row>
    <row r="55" spans="1:3" x14ac:dyDescent="0.25">
      <c r="A55" s="39">
        <v>70</v>
      </c>
      <c r="B55" s="33">
        <v>10</v>
      </c>
      <c r="C55" s="17">
        <f>(B55/B68)*100%</f>
        <v>1.6736961906674701E-4</v>
      </c>
    </row>
    <row r="56" spans="1:3" x14ac:dyDescent="0.25">
      <c r="A56" s="39">
        <v>71</v>
      </c>
      <c r="B56" s="33">
        <v>9</v>
      </c>
      <c r="C56" s="17">
        <f>(B56/B68)*100%</f>
        <v>1.5063265716007231E-4</v>
      </c>
    </row>
    <row r="57" spans="1:3" x14ac:dyDescent="0.25">
      <c r="A57" s="39">
        <v>72</v>
      </c>
      <c r="B57" s="33">
        <v>8</v>
      </c>
      <c r="C57" s="17">
        <f>(B57/B68)*100%</f>
        <v>1.3389569525339761E-4</v>
      </c>
    </row>
    <row r="58" spans="1:3" x14ac:dyDescent="0.25">
      <c r="A58" s="39">
        <v>73</v>
      </c>
      <c r="B58" s="33">
        <v>2</v>
      </c>
      <c r="C58" s="17">
        <f>(B58/B68)*100%</f>
        <v>3.3473923813349402E-5</v>
      </c>
    </row>
    <row r="59" spans="1:3" x14ac:dyDescent="0.25">
      <c r="A59" s="39">
        <v>74</v>
      </c>
      <c r="B59" s="33">
        <v>7</v>
      </c>
      <c r="C59" s="17">
        <f>(B59/B68)*100%</f>
        <v>1.171587333467229E-4</v>
      </c>
    </row>
    <row r="60" spans="1:3" x14ac:dyDescent="0.25">
      <c r="A60" s="39">
        <v>75</v>
      </c>
      <c r="B60" s="33">
        <v>5</v>
      </c>
      <c r="C60" s="17">
        <f>(B60/B68)*100%</f>
        <v>8.3684809533373503E-5</v>
      </c>
    </row>
    <row r="61" spans="1:3" x14ac:dyDescent="0.25">
      <c r="A61" s="39">
        <v>76</v>
      </c>
      <c r="B61" s="33">
        <v>2</v>
      </c>
      <c r="C61" s="17">
        <f>(B61/B68)*100%</f>
        <v>3.3473923813349402E-5</v>
      </c>
    </row>
    <row r="62" spans="1:3" x14ac:dyDescent="0.25">
      <c r="A62" s="39">
        <v>77</v>
      </c>
      <c r="B62" s="33">
        <v>1</v>
      </c>
      <c r="C62" s="17">
        <f>(B62/B68)*100%</f>
        <v>1.6736961906674701E-5</v>
      </c>
    </row>
    <row r="63" spans="1:3" x14ac:dyDescent="0.25">
      <c r="A63" s="39">
        <v>78</v>
      </c>
      <c r="B63" s="33">
        <v>4</v>
      </c>
      <c r="C63" s="17">
        <f>(B63/B68)*100%</f>
        <v>6.6947847626698805E-5</v>
      </c>
    </row>
    <row r="64" spans="1:3" x14ac:dyDescent="0.25">
      <c r="A64" s="39">
        <v>79</v>
      </c>
      <c r="B64" s="33">
        <v>1</v>
      </c>
      <c r="C64" s="17">
        <f>(B64/B68)*100%</f>
        <v>1.6736961906674701E-5</v>
      </c>
    </row>
    <row r="65" spans="1:3" x14ac:dyDescent="0.25">
      <c r="A65" s="39">
        <v>80</v>
      </c>
      <c r="B65" s="33">
        <v>1</v>
      </c>
      <c r="C65" s="17">
        <f>(B65/B68)*100%</f>
        <v>1.6736961906674701E-5</v>
      </c>
    </row>
    <row r="66" spans="1:3" x14ac:dyDescent="0.25">
      <c r="A66" s="39">
        <v>82</v>
      </c>
      <c r="B66" s="33">
        <v>1</v>
      </c>
      <c r="C66" s="17">
        <f>(B66/B68)*100%</f>
        <v>1.6736961906674701E-5</v>
      </c>
    </row>
    <row r="67" spans="1:3" x14ac:dyDescent="0.25">
      <c r="A67" s="39">
        <v>84</v>
      </c>
      <c r="B67" s="33">
        <v>1</v>
      </c>
      <c r="C67" s="17">
        <f>(B67/B68)*100%</f>
        <v>1.6736961906674701E-5</v>
      </c>
    </row>
    <row r="68" spans="1:3" x14ac:dyDescent="0.25">
      <c r="A68" s="6" t="s">
        <v>6</v>
      </c>
      <c r="B68" s="25">
        <f>+SUM(B2:B67)</f>
        <v>59748</v>
      </c>
      <c r="C68" s="7">
        <f>SUM(C2:C67)</f>
        <v>1.0000020765756708</v>
      </c>
    </row>
  </sheetData>
  <sortState xmlns:xlrd2="http://schemas.microsoft.com/office/spreadsheetml/2017/richdata2" ref="A2:A69">
    <sortCondition ref="A2"/>
  </sortState>
  <conditionalFormatting sqref="G3:G10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{DCE06311-9148-4916-8FB0-362B5CFA9D28}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{DBE22252-C4E8-4249-B7FB-07C1E41F20E3}</x14:id>
        </ext>
      </extLst>
    </cfRule>
  </conditionalFormatting>
  <conditionalFormatting sqref="C2:C67">
    <cfRule type="dataBar" priority="10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{93530601-3F11-4078-8300-6A50F05D57AA}</x14:id>
        </ext>
      </extLst>
    </cfRule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{2C766E9C-33C7-402F-8E57-8D839AE117D6}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E06311-9148-4916-8FB0-362B5CFA9D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BE22252-C4E8-4249-B7FB-07C1E41F2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G3:G10</xm:sqref>
        </x14:conditionalFormatting>
        <x14:conditionalFormatting xmlns:xm="http://schemas.microsoft.com/office/excel/2006/main">
          <x14:cfRule type="dataBar" id="{93530601-3F11-4078-8300-6A50F05D57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766E9C-33C7-402F-8E57-8D839AE117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64"/>
  <sheetViews>
    <sheetView showGridLines="0" topLeftCell="A34" zoomScaleNormal="100" workbookViewId="0">
      <selection activeCell="A40" sqref="A40"/>
    </sheetView>
  </sheetViews>
  <sheetFormatPr baseColWidth="10" defaultColWidth="10.85546875" defaultRowHeight="18" x14ac:dyDescent="0.25"/>
  <cols>
    <col min="1" max="1" width="34.85546875" style="26" bestFit="1" customWidth="1"/>
    <col min="2" max="2" width="11.85546875" style="26" bestFit="1" customWidth="1"/>
    <col min="3" max="3" width="8.7109375" style="42" bestFit="1" customWidth="1"/>
    <col min="4" max="4" width="11.42578125" style="26"/>
    <col min="5" max="5" width="31.42578125" style="26" bestFit="1" customWidth="1"/>
    <col min="6" max="16384" width="10.85546875" style="26"/>
  </cols>
  <sheetData>
    <row r="1" spans="1:3" x14ac:dyDescent="0.25">
      <c r="A1" s="9" t="s">
        <v>27</v>
      </c>
      <c r="B1" s="9" t="s">
        <v>1</v>
      </c>
      <c r="C1" s="9" t="s">
        <v>8</v>
      </c>
    </row>
    <row r="2" spans="1:3" x14ac:dyDescent="0.25">
      <c r="A2" s="22" t="s">
        <v>212</v>
      </c>
      <c r="B2" s="71">
        <v>15117</v>
      </c>
      <c r="C2" s="40">
        <f t="shared" ref="C2:C34" si="0">(B2/$B$38)*100%</f>
        <v>0.25461068162295991</v>
      </c>
    </row>
    <row r="3" spans="1:3" x14ac:dyDescent="0.25">
      <c r="A3" s="22" t="s">
        <v>29</v>
      </c>
      <c r="B3" s="71">
        <v>13570</v>
      </c>
      <c r="C3" s="40">
        <f t="shared" si="0"/>
        <v>0.22855506711805029</v>
      </c>
    </row>
    <row r="4" spans="1:3" x14ac:dyDescent="0.25">
      <c r="A4" s="22" t="s">
        <v>30</v>
      </c>
      <c r="B4" s="71">
        <v>2637</v>
      </c>
      <c r="C4" s="40">
        <f t="shared" si="0"/>
        <v>4.4414127633772928E-2</v>
      </c>
    </row>
    <row r="5" spans="1:3" x14ac:dyDescent="0.25">
      <c r="A5" s="22" t="s">
        <v>31</v>
      </c>
      <c r="B5" s="71">
        <v>2178</v>
      </c>
      <c r="C5" s="40">
        <f t="shared" si="0"/>
        <v>3.6683340912536E-2</v>
      </c>
    </row>
    <row r="6" spans="1:3" x14ac:dyDescent="0.25">
      <c r="A6" s="22" t="s">
        <v>213</v>
      </c>
      <c r="B6" s="71">
        <v>1737</v>
      </c>
      <c r="C6" s="40">
        <f t="shared" si="0"/>
        <v>2.925572229801425E-2</v>
      </c>
    </row>
    <row r="7" spans="1:3" x14ac:dyDescent="0.25">
      <c r="A7" s="22" t="s">
        <v>32</v>
      </c>
      <c r="B7" s="71">
        <v>1656</v>
      </c>
      <c r="C7" s="40">
        <f t="shared" si="0"/>
        <v>2.7891465817795967E-2</v>
      </c>
    </row>
    <row r="8" spans="1:3" x14ac:dyDescent="0.25">
      <c r="A8" s="22" t="s">
        <v>34</v>
      </c>
      <c r="B8" s="71">
        <v>1644</v>
      </c>
      <c r="C8" s="40">
        <f t="shared" si="0"/>
        <v>2.7689353746652517E-2</v>
      </c>
    </row>
    <row r="9" spans="1:3" x14ac:dyDescent="0.25">
      <c r="A9" s="22" t="s">
        <v>35</v>
      </c>
      <c r="B9" s="71">
        <v>1315</v>
      </c>
      <c r="C9" s="40">
        <f t="shared" si="0"/>
        <v>2.2148114462802959E-2</v>
      </c>
    </row>
    <row r="10" spans="1:3" x14ac:dyDescent="0.25">
      <c r="A10" s="22" t="s">
        <v>36</v>
      </c>
      <c r="B10" s="71">
        <v>1221</v>
      </c>
      <c r="C10" s="40">
        <f t="shared" si="0"/>
        <v>2.0564903238845939E-2</v>
      </c>
    </row>
    <row r="11" spans="1:3" x14ac:dyDescent="0.25">
      <c r="A11" s="22" t="s">
        <v>38</v>
      </c>
      <c r="B11" s="71">
        <v>1035</v>
      </c>
      <c r="C11" s="40">
        <f t="shared" si="0"/>
        <v>1.743216613612248E-2</v>
      </c>
    </row>
    <row r="12" spans="1:3" x14ac:dyDescent="0.25">
      <c r="A12" s="22" t="s">
        <v>37</v>
      </c>
      <c r="B12" s="71">
        <v>1022</v>
      </c>
      <c r="C12" s="40">
        <f t="shared" si="0"/>
        <v>1.7213211392383743E-2</v>
      </c>
    </row>
    <row r="13" spans="1:3" x14ac:dyDescent="0.25">
      <c r="A13" s="22" t="s">
        <v>39</v>
      </c>
      <c r="B13" s="71">
        <v>957</v>
      </c>
      <c r="C13" s="40">
        <f t="shared" si="0"/>
        <v>1.6118437673690061E-2</v>
      </c>
    </row>
    <row r="14" spans="1:3" x14ac:dyDescent="0.25">
      <c r="A14" s="22" t="s">
        <v>40</v>
      </c>
      <c r="B14" s="71">
        <v>932</v>
      </c>
      <c r="C14" s="40">
        <f t="shared" si="0"/>
        <v>1.5697370858807874E-2</v>
      </c>
    </row>
    <row r="15" spans="1:3" x14ac:dyDescent="0.25">
      <c r="A15" s="22" t="s">
        <v>41</v>
      </c>
      <c r="B15" s="71">
        <v>900</v>
      </c>
      <c r="C15" s="40">
        <f t="shared" si="0"/>
        <v>1.5158405335758678E-2</v>
      </c>
    </row>
    <row r="16" spans="1:3" x14ac:dyDescent="0.25">
      <c r="A16" s="22" t="s">
        <v>42</v>
      </c>
      <c r="B16" s="71">
        <v>858</v>
      </c>
      <c r="C16" s="40">
        <f t="shared" si="0"/>
        <v>1.4451013086756606E-2</v>
      </c>
    </row>
    <row r="17" spans="1:3" x14ac:dyDescent="0.25">
      <c r="A17" s="22" t="s">
        <v>43</v>
      </c>
      <c r="B17" s="71">
        <v>856</v>
      </c>
      <c r="C17" s="40">
        <f t="shared" si="0"/>
        <v>1.4417327741566031E-2</v>
      </c>
    </row>
    <row r="18" spans="1:3" x14ac:dyDescent="0.25">
      <c r="A18" s="22" t="s">
        <v>44</v>
      </c>
      <c r="B18" s="71">
        <v>707</v>
      </c>
      <c r="C18" s="40">
        <f t="shared" si="0"/>
        <v>1.1907769524868207E-2</v>
      </c>
    </row>
    <row r="19" spans="1:3" x14ac:dyDescent="0.25">
      <c r="A19" s="22" t="s">
        <v>45</v>
      </c>
      <c r="B19" s="71">
        <v>704</v>
      </c>
      <c r="C19" s="40">
        <f t="shared" si="0"/>
        <v>1.1857241507082344E-2</v>
      </c>
    </row>
    <row r="20" spans="1:3" x14ac:dyDescent="0.25">
      <c r="A20" s="22" t="s">
        <v>46</v>
      </c>
      <c r="B20" s="71">
        <v>669</v>
      </c>
      <c r="C20" s="40">
        <f t="shared" si="0"/>
        <v>1.1267747966247283E-2</v>
      </c>
    </row>
    <row r="21" spans="1:3" x14ac:dyDescent="0.25">
      <c r="A21" s="22" t="s">
        <v>48</v>
      </c>
      <c r="B21" s="71">
        <v>625</v>
      </c>
      <c r="C21" s="40">
        <f t="shared" si="0"/>
        <v>1.0526670372054637E-2</v>
      </c>
    </row>
    <row r="22" spans="1:3" x14ac:dyDescent="0.25">
      <c r="A22" s="22" t="s">
        <v>47</v>
      </c>
      <c r="B22" s="71">
        <v>622</v>
      </c>
      <c r="C22" s="40">
        <f t="shared" si="0"/>
        <v>1.0476142354268775E-2</v>
      </c>
    </row>
    <row r="23" spans="1:3" x14ac:dyDescent="0.25">
      <c r="A23" s="22" t="s">
        <v>214</v>
      </c>
      <c r="B23" s="71">
        <v>568</v>
      </c>
      <c r="C23" s="40">
        <f t="shared" si="0"/>
        <v>9.5666380341232551E-3</v>
      </c>
    </row>
    <row r="24" spans="1:3" x14ac:dyDescent="0.25">
      <c r="A24" s="22" t="s">
        <v>50</v>
      </c>
      <c r="B24" s="71">
        <v>557</v>
      </c>
      <c r="C24" s="40">
        <f t="shared" si="0"/>
        <v>9.3813686355750936E-3</v>
      </c>
    </row>
    <row r="25" spans="1:3" x14ac:dyDescent="0.25">
      <c r="A25" s="22" t="s">
        <v>51</v>
      </c>
      <c r="B25" s="71">
        <v>548</v>
      </c>
      <c r="C25" s="40">
        <f t="shared" si="0"/>
        <v>9.2297845822175064E-3</v>
      </c>
    </row>
    <row r="26" spans="1:3" x14ac:dyDescent="0.25">
      <c r="A26" s="22" t="s">
        <v>52</v>
      </c>
      <c r="B26" s="71">
        <v>502</v>
      </c>
      <c r="C26" s="40">
        <f t="shared" si="0"/>
        <v>8.4550216428342841E-3</v>
      </c>
    </row>
    <row r="27" spans="1:3" x14ac:dyDescent="0.25">
      <c r="A27" s="22" t="s">
        <v>53</v>
      </c>
      <c r="B27" s="71">
        <v>448</v>
      </c>
      <c r="C27" s="40">
        <f t="shared" si="0"/>
        <v>7.5455173226887644E-3</v>
      </c>
    </row>
    <row r="28" spans="1:3" x14ac:dyDescent="0.25">
      <c r="A28" s="22" t="s">
        <v>54</v>
      </c>
      <c r="B28" s="71">
        <v>442</v>
      </c>
      <c r="C28" s="40">
        <f t="shared" si="0"/>
        <v>7.4444612871170397E-3</v>
      </c>
    </row>
    <row r="29" spans="1:3" x14ac:dyDescent="0.25">
      <c r="A29" s="22" t="s">
        <v>55</v>
      </c>
      <c r="B29" s="71">
        <v>368</v>
      </c>
      <c r="C29" s="40">
        <f t="shared" si="0"/>
        <v>6.1981035150657704E-3</v>
      </c>
    </row>
    <row r="30" spans="1:3" x14ac:dyDescent="0.25">
      <c r="A30" s="22" t="s">
        <v>56</v>
      </c>
      <c r="B30" s="71">
        <v>342</v>
      </c>
      <c r="C30" s="40">
        <f t="shared" si="0"/>
        <v>5.7601940275882977E-3</v>
      </c>
    </row>
    <row r="31" spans="1:3" x14ac:dyDescent="0.25">
      <c r="A31" s="22" t="s">
        <v>57</v>
      </c>
      <c r="B31" s="71">
        <v>306</v>
      </c>
      <c r="C31" s="40">
        <f t="shared" si="0"/>
        <v>5.1538578141579507E-3</v>
      </c>
    </row>
    <row r="32" spans="1:3" x14ac:dyDescent="0.25">
      <c r="A32" s="22" t="s">
        <v>58</v>
      </c>
      <c r="B32" s="71">
        <v>266</v>
      </c>
      <c r="C32" s="40">
        <f t="shared" si="0"/>
        <v>4.4801509103464541E-3</v>
      </c>
    </row>
    <row r="33" spans="1:3" x14ac:dyDescent="0.25">
      <c r="A33" s="22" t="s">
        <v>59</v>
      </c>
      <c r="B33" s="71">
        <v>224</v>
      </c>
      <c r="C33" s="40">
        <f t="shared" si="0"/>
        <v>3.7727586613443822E-3</v>
      </c>
    </row>
    <row r="34" spans="1:3" x14ac:dyDescent="0.25">
      <c r="A34" s="22" t="s">
        <v>28</v>
      </c>
      <c r="B34" s="71">
        <v>104</v>
      </c>
      <c r="C34" s="40">
        <f t="shared" si="0"/>
        <v>1.7516379499098917E-3</v>
      </c>
    </row>
    <row r="35" spans="1:3" x14ac:dyDescent="0.25">
      <c r="A35" s="22" t="s">
        <v>33</v>
      </c>
      <c r="B35" s="62">
        <v>11</v>
      </c>
      <c r="C35" s="40">
        <f t="shared" ref="C35:C37" si="1">(B35/$B$38)*100%</f>
        <v>1.8526939854816163E-4</v>
      </c>
    </row>
    <row r="36" spans="1:3" x14ac:dyDescent="0.25">
      <c r="A36" s="22" t="s">
        <v>49</v>
      </c>
      <c r="B36" s="62">
        <v>6</v>
      </c>
      <c r="C36" s="40">
        <f t="shared" si="1"/>
        <v>1.0105603557172452E-4</v>
      </c>
    </row>
    <row r="37" spans="1:3" x14ac:dyDescent="0.25">
      <c r="A37" s="22" t="s">
        <v>215</v>
      </c>
      <c r="B37" s="62">
        <v>3719</v>
      </c>
      <c r="C37" s="40">
        <f t="shared" si="1"/>
        <v>6.2637899381873918E-2</v>
      </c>
    </row>
    <row r="38" spans="1:3" x14ac:dyDescent="0.25">
      <c r="A38" s="58" t="s">
        <v>6</v>
      </c>
      <c r="B38" s="23">
        <f>SUM(B2:B37)</f>
        <v>59373</v>
      </c>
      <c r="C38" s="8">
        <f>SUM(C2:C34)</f>
        <v>0.93707577518400598</v>
      </c>
    </row>
    <row r="39" spans="1:3" x14ac:dyDescent="0.25">
      <c r="A39" s="41"/>
    </row>
    <row r="40" spans="1:3" x14ac:dyDescent="0.35">
      <c r="A40" s="1" t="s">
        <v>295</v>
      </c>
    </row>
    <row r="42" spans="1:3" x14ac:dyDescent="0.25">
      <c r="A42" s="41"/>
    </row>
    <row r="43" spans="1:3" x14ac:dyDescent="0.25">
      <c r="A43" s="41"/>
    </row>
    <row r="44" spans="1:3" x14ac:dyDescent="0.25">
      <c r="A44" s="41"/>
    </row>
    <row r="45" spans="1:3" x14ac:dyDescent="0.25">
      <c r="A45" s="41"/>
    </row>
    <row r="46" spans="1:3" x14ac:dyDescent="0.25">
      <c r="A46" s="41"/>
    </row>
    <row r="47" spans="1:3" x14ac:dyDescent="0.25">
      <c r="A47" s="41"/>
    </row>
    <row r="48" spans="1:3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</sheetData>
  <conditionalFormatting sqref="C2:C37">
    <cfRule type="dataBar" priority="12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{07DEE7BA-9A3B-4D4E-B72A-E1DBE202CDB8}</x14:id>
        </ext>
      </extLst>
    </cfRule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{1037A9E9-CD14-42BD-BFE1-B10142572B0C}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DEE7BA-9A3B-4D4E-B72A-E1DBE202C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37A9E9-CD14-42BD-BFE1-B10142572B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E41"/>
  <sheetViews>
    <sheetView showGridLines="0" topLeftCell="A25" zoomScaleNormal="100" workbookViewId="0">
      <selection activeCell="A41" sqref="A41"/>
    </sheetView>
  </sheetViews>
  <sheetFormatPr baseColWidth="10" defaultColWidth="10.85546875" defaultRowHeight="18" x14ac:dyDescent="0.25"/>
  <cols>
    <col min="1" max="1" width="10.85546875" style="26"/>
    <col min="2" max="2" width="27.28515625" style="26" bestFit="1" customWidth="1"/>
    <col min="3" max="3" width="11" style="5" bestFit="1" customWidth="1"/>
    <col min="4" max="16384" width="10.85546875" style="26"/>
  </cols>
  <sheetData>
    <row r="1" spans="1:5" x14ac:dyDescent="0.25">
      <c r="A1" s="105" t="s">
        <v>60</v>
      </c>
      <c r="B1" s="105"/>
      <c r="C1" s="105"/>
    </row>
    <row r="2" spans="1:5" x14ac:dyDescent="0.25">
      <c r="A2" s="105"/>
      <c r="B2" s="105"/>
      <c r="C2" s="105"/>
    </row>
    <row r="3" spans="1:5" x14ac:dyDescent="0.25">
      <c r="A3" s="9" t="s">
        <v>61</v>
      </c>
      <c r="B3" s="9" t="s">
        <v>62</v>
      </c>
      <c r="C3" s="9" t="s">
        <v>1</v>
      </c>
      <c r="D3" s="9" t="s">
        <v>8</v>
      </c>
      <c r="E3" s="46"/>
    </row>
    <row r="4" spans="1:5" x14ac:dyDescent="0.25">
      <c r="A4" s="62">
        <v>1</v>
      </c>
      <c r="B4" s="21" t="s">
        <v>63</v>
      </c>
      <c r="C4" s="69">
        <v>207</v>
      </c>
      <c r="D4" s="17">
        <f>(C4/$C$40)*100%</f>
        <v>0.32142857142857145</v>
      </c>
    </row>
    <row r="5" spans="1:5" x14ac:dyDescent="0.25">
      <c r="A5" s="62">
        <v>2</v>
      </c>
      <c r="B5" s="21" t="s">
        <v>64</v>
      </c>
      <c r="C5" s="70">
        <v>119</v>
      </c>
      <c r="D5" s="17">
        <f t="shared" ref="D5:D39" si="0">(C5/$C$40)*100%</f>
        <v>0.18478260869565216</v>
      </c>
    </row>
    <row r="6" spans="1:5" x14ac:dyDescent="0.25">
      <c r="A6" s="62">
        <v>3</v>
      </c>
      <c r="B6" s="21" t="s">
        <v>67</v>
      </c>
      <c r="C6" s="70">
        <v>48</v>
      </c>
      <c r="D6" s="17">
        <f t="shared" si="0"/>
        <v>7.4534161490683232E-2</v>
      </c>
    </row>
    <row r="7" spans="1:5" x14ac:dyDescent="0.25">
      <c r="A7" s="62">
        <v>4</v>
      </c>
      <c r="B7" s="21" t="s">
        <v>66</v>
      </c>
      <c r="C7" s="70">
        <v>44</v>
      </c>
      <c r="D7" s="17">
        <f t="shared" si="0"/>
        <v>6.8322981366459631E-2</v>
      </c>
    </row>
    <row r="8" spans="1:5" x14ac:dyDescent="0.25">
      <c r="A8" s="62">
        <v>5</v>
      </c>
      <c r="B8" s="21" t="s">
        <v>65</v>
      </c>
      <c r="C8" s="70">
        <v>40</v>
      </c>
      <c r="D8" s="17">
        <f t="shared" si="0"/>
        <v>6.2111801242236024E-2</v>
      </c>
    </row>
    <row r="9" spans="1:5" x14ac:dyDescent="0.25">
      <c r="A9" s="62">
        <v>6</v>
      </c>
      <c r="B9" s="21" t="s">
        <v>68</v>
      </c>
      <c r="C9" s="70">
        <v>28</v>
      </c>
      <c r="D9" s="17">
        <f t="shared" si="0"/>
        <v>4.3478260869565216E-2</v>
      </c>
    </row>
    <row r="10" spans="1:5" x14ac:dyDescent="0.25">
      <c r="A10" s="62">
        <v>7</v>
      </c>
      <c r="B10" s="21" t="s">
        <v>69</v>
      </c>
      <c r="C10" s="70">
        <v>22</v>
      </c>
      <c r="D10" s="17">
        <f t="shared" si="0"/>
        <v>3.4161490683229816E-2</v>
      </c>
    </row>
    <row r="11" spans="1:5" x14ac:dyDescent="0.25">
      <c r="A11" s="62">
        <v>8</v>
      </c>
      <c r="B11" s="21" t="s">
        <v>71</v>
      </c>
      <c r="C11" s="70">
        <v>20</v>
      </c>
      <c r="D11" s="17">
        <f t="shared" si="0"/>
        <v>3.1055900621118012E-2</v>
      </c>
    </row>
    <row r="12" spans="1:5" x14ac:dyDescent="0.25">
      <c r="A12" s="62">
        <v>9</v>
      </c>
      <c r="B12" s="21" t="s">
        <v>70</v>
      </c>
      <c r="C12" s="70">
        <v>17</v>
      </c>
      <c r="D12" s="17">
        <f t="shared" si="0"/>
        <v>2.6397515527950312E-2</v>
      </c>
    </row>
    <row r="13" spans="1:5" x14ac:dyDescent="0.25">
      <c r="A13" s="62">
        <v>10</v>
      </c>
      <c r="B13" s="21" t="s">
        <v>77</v>
      </c>
      <c r="C13" s="70">
        <v>11</v>
      </c>
      <c r="D13" s="17">
        <f t="shared" si="0"/>
        <v>1.7080745341614908E-2</v>
      </c>
    </row>
    <row r="14" spans="1:5" x14ac:dyDescent="0.25">
      <c r="A14" s="62">
        <v>11</v>
      </c>
      <c r="B14" s="21" t="s">
        <v>75</v>
      </c>
      <c r="C14" s="70">
        <v>8</v>
      </c>
      <c r="D14" s="17">
        <f t="shared" si="0"/>
        <v>1.2422360248447204E-2</v>
      </c>
    </row>
    <row r="15" spans="1:5" x14ac:dyDescent="0.25">
      <c r="A15" s="62">
        <v>12</v>
      </c>
      <c r="B15" s="21" t="s">
        <v>72</v>
      </c>
      <c r="C15" s="70">
        <v>8</v>
      </c>
      <c r="D15" s="17">
        <f t="shared" si="0"/>
        <v>1.2422360248447204E-2</v>
      </c>
    </row>
    <row r="16" spans="1:5" x14ac:dyDescent="0.25">
      <c r="A16" s="62">
        <v>13</v>
      </c>
      <c r="B16" s="21" t="s">
        <v>73</v>
      </c>
      <c r="C16" s="70">
        <v>8</v>
      </c>
      <c r="D16" s="17">
        <f t="shared" si="0"/>
        <v>1.2422360248447204E-2</v>
      </c>
    </row>
    <row r="17" spans="1:4" x14ac:dyDescent="0.25">
      <c r="A17" s="62">
        <v>14</v>
      </c>
      <c r="B17" s="21" t="s">
        <v>74</v>
      </c>
      <c r="C17" s="70">
        <v>7</v>
      </c>
      <c r="D17" s="17">
        <f t="shared" si="0"/>
        <v>1.0869565217391304E-2</v>
      </c>
    </row>
    <row r="18" spans="1:4" x14ac:dyDescent="0.25">
      <c r="A18" s="62">
        <v>15</v>
      </c>
      <c r="B18" s="21" t="s">
        <v>84</v>
      </c>
      <c r="C18" s="70">
        <v>6</v>
      </c>
      <c r="D18" s="17">
        <f t="shared" si="0"/>
        <v>9.316770186335404E-3</v>
      </c>
    </row>
    <row r="19" spans="1:4" x14ac:dyDescent="0.25">
      <c r="A19" s="62">
        <v>16</v>
      </c>
      <c r="B19" s="21" t="s">
        <v>85</v>
      </c>
      <c r="C19" s="70">
        <v>5</v>
      </c>
      <c r="D19" s="17">
        <f t="shared" si="0"/>
        <v>7.763975155279503E-3</v>
      </c>
    </row>
    <row r="20" spans="1:4" x14ac:dyDescent="0.25">
      <c r="A20" s="62">
        <v>17</v>
      </c>
      <c r="B20" s="21" t="s">
        <v>93</v>
      </c>
      <c r="C20" s="70">
        <v>5</v>
      </c>
      <c r="D20" s="17">
        <f t="shared" si="0"/>
        <v>7.763975155279503E-3</v>
      </c>
    </row>
    <row r="21" spans="1:4" x14ac:dyDescent="0.25">
      <c r="A21" s="62">
        <v>18</v>
      </c>
      <c r="B21" s="21" t="s">
        <v>76</v>
      </c>
      <c r="C21" s="70">
        <v>5</v>
      </c>
      <c r="D21" s="17">
        <f t="shared" si="0"/>
        <v>7.763975155279503E-3</v>
      </c>
    </row>
    <row r="22" spans="1:4" x14ac:dyDescent="0.25">
      <c r="A22" s="62">
        <v>19</v>
      </c>
      <c r="B22" s="21" t="s">
        <v>79</v>
      </c>
      <c r="C22" s="70">
        <v>4</v>
      </c>
      <c r="D22" s="17">
        <f t="shared" si="0"/>
        <v>6.2111801242236021E-3</v>
      </c>
    </row>
    <row r="23" spans="1:4" x14ac:dyDescent="0.25">
      <c r="A23" s="62">
        <v>20</v>
      </c>
      <c r="B23" s="21" t="s">
        <v>78</v>
      </c>
      <c r="C23" s="70">
        <v>4</v>
      </c>
      <c r="D23" s="17">
        <f t="shared" si="0"/>
        <v>6.2111801242236021E-3</v>
      </c>
    </row>
    <row r="24" spans="1:4" x14ac:dyDescent="0.25">
      <c r="A24" s="62">
        <v>21</v>
      </c>
      <c r="B24" s="21" t="s">
        <v>89</v>
      </c>
      <c r="C24" s="70">
        <v>3</v>
      </c>
      <c r="D24" s="17">
        <f t="shared" si="0"/>
        <v>4.658385093167702E-3</v>
      </c>
    </row>
    <row r="25" spans="1:4" x14ac:dyDescent="0.25">
      <c r="A25" s="62">
        <v>22</v>
      </c>
      <c r="B25" s="21" t="s">
        <v>80</v>
      </c>
      <c r="C25" s="70">
        <v>3</v>
      </c>
      <c r="D25" s="17">
        <f t="shared" si="0"/>
        <v>4.658385093167702E-3</v>
      </c>
    </row>
    <row r="26" spans="1:4" x14ac:dyDescent="0.25">
      <c r="A26" s="62">
        <v>23</v>
      </c>
      <c r="B26" s="21" t="s">
        <v>82</v>
      </c>
      <c r="C26" s="70">
        <v>3</v>
      </c>
      <c r="D26" s="17">
        <f t="shared" si="0"/>
        <v>4.658385093167702E-3</v>
      </c>
    </row>
    <row r="27" spans="1:4" x14ac:dyDescent="0.25">
      <c r="A27" s="62">
        <v>24</v>
      </c>
      <c r="B27" s="21" t="s">
        <v>91</v>
      </c>
      <c r="C27" s="70">
        <v>3</v>
      </c>
      <c r="D27" s="17">
        <f t="shared" si="0"/>
        <v>4.658385093167702E-3</v>
      </c>
    </row>
    <row r="28" spans="1:4" x14ac:dyDescent="0.25">
      <c r="A28" s="62">
        <v>25</v>
      </c>
      <c r="B28" s="21" t="s">
        <v>216</v>
      </c>
      <c r="C28" s="70">
        <v>2</v>
      </c>
      <c r="D28" s="17">
        <f t="shared" si="0"/>
        <v>3.105590062111801E-3</v>
      </c>
    </row>
    <row r="29" spans="1:4" x14ac:dyDescent="0.25">
      <c r="A29" s="62">
        <v>26</v>
      </c>
      <c r="B29" s="21" t="s">
        <v>83</v>
      </c>
      <c r="C29" s="70">
        <v>2</v>
      </c>
      <c r="D29" s="17">
        <f t="shared" si="0"/>
        <v>3.105590062111801E-3</v>
      </c>
    </row>
    <row r="30" spans="1:4" x14ac:dyDescent="0.25">
      <c r="A30" s="62">
        <v>27</v>
      </c>
      <c r="B30" s="21" t="s">
        <v>90</v>
      </c>
      <c r="C30" s="70">
        <v>2</v>
      </c>
      <c r="D30" s="17">
        <f t="shared" si="0"/>
        <v>3.105590062111801E-3</v>
      </c>
    </row>
    <row r="31" spans="1:4" x14ac:dyDescent="0.25">
      <c r="A31" s="62">
        <v>28</v>
      </c>
      <c r="B31" s="21" t="s">
        <v>81</v>
      </c>
      <c r="C31" s="70">
        <v>2</v>
      </c>
      <c r="D31" s="17">
        <f t="shared" si="0"/>
        <v>3.105590062111801E-3</v>
      </c>
    </row>
    <row r="32" spans="1:4" x14ac:dyDescent="0.25">
      <c r="A32" s="62">
        <v>29</v>
      </c>
      <c r="B32" s="21" t="s">
        <v>217</v>
      </c>
      <c r="C32" s="70">
        <v>1</v>
      </c>
      <c r="D32" s="17">
        <f t="shared" si="0"/>
        <v>1.5527950310559005E-3</v>
      </c>
    </row>
    <row r="33" spans="1:4" x14ac:dyDescent="0.25">
      <c r="A33" s="62">
        <v>30</v>
      </c>
      <c r="B33" s="21" t="s">
        <v>88</v>
      </c>
      <c r="C33" s="70">
        <v>1</v>
      </c>
      <c r="D33" s="17">
        <f t="shared" si="0"/>
        <v>1.5527950310559005E-3</v>
      </c>
    </row>
    <row r="34" spans="1:4" x14ac:dyDescent="0.25">
      <c r="A34" s="62">
        <v>31</v>
      </c>
      <c r="B34" s="21" t="s">
        <v>218</v>
      </c>
      <c r="C34" s="70">
        <v>1</v>
      </c>
      <c r="D34" s="17">
        <f t="shared" si="0"/>
        <v>1.5527950310559005E-3</v>
      </c>
    </row>
    <row r="35" spans="1:4" x14ac:dyDescent="0.25">
      <c r="A35" s="62">
        <v>32</v>
      </c>
      <c r="B35" s="21" t="s">
        <v>219</v>
      </c>
      <c r="C35" s="70">
        <v>1</v>
      </c>
      <c r="D35" s="17">
        <f t="shared" si="0"/>
        <v>1.5527950310559005E-3</v>
      </c>
    </row>
    <row r="36" spans="1:4" x14ac:dyDescent="0.25">
      <c r="A36" s="62">
        <v>33</v>
      </c>
      <c r="B36" s="21" t="s">
        <v>87</v>
      </c>
      <c r="C36" s="70">
        <v>1</v>
      </c>
      <c r="D36" s="17">
        <f t="shared" si="0"/>
        <v>1.5527950310559005E-3</v>
      </c>
    </row>
    <row r="37" spans="1:4" x14ac:dyDescent="0.25">
      <c r="A37" s="62">
        <v>34</v>
      </c>
      <c r="B37" s="21" t="s">
        <v>86</v>
      </c>
      <c r="C37" s="70">
        <v>1</v>
      </c>
      <c r="D37" s="17">
        <f t="shared" si="0"/>
        <v>1.5527950310559005E-3</v>
      </c>
    </row>
    <row r="38" spans="1:4" x14ac:dyDescent="0.25">
      <c r="A38" s="62">
        <v>35</v>
      </c>
      <c r="B38" s="21" t="s">
        <v>220</v>
      </c>
      <c r="C38" s="70">
        <v>1</v>
      </c>
      <c r="D38" s="17">
        <f t="shared" si="0"/>
        <v>1.5527950310559005E-3</v>
      </c>
    </row>
    <row r="39" spans="1:4" x14ac:dyDescent="0.25">
      <c r="A39" s="62">
        <v>36</v>
      </c>
      <c r="B39" s="21" t="s">
        <v>221</v>
      </c>
      <c r="C39" s="70">
        <v>1</v>
      </c>
      <c r="D39" s="17">
        <f t="shared" si="0"/>
        <v>1.5527950310559005E-3</v>
      </c>
    </row>
    <row r="40" spans="1:4" x14ac:dyDescent="0.25">
      <c r="A40" s="104" t="s">
        <v>92</v>
      </c>
      <c r="B40" s="104"/>
      <c r="C40" s="58">
        <f>SUM(C4:C39)</f>
        <v>644</v>
      </c>
      <c r="D40" s="8">
        <f>SUM(D4:D39)</f>
        <v>0.99999999999999978</v>
      </c>
    </row>
    <row r="41" spans="1:4" x14ac:dyDescent="0.35">
      <c r="A41" s="1" t="s">
        <v>295</v>
      </c>
    </row>
  </sheetData>
  <sortState xmlns:xlrd2="http://schemas.microsoft.com/office/spreadsheetml/2017/richdata2" ref="G4:H32">
    <sortCondition descending="1" ref="H4"/>
  </sortState>
  <mergeCells count="2">
    <mergeCell ref="A40:B40"/>
    <mergeCell ref="A1:C2"/>
  </mergeCells>
  <conditionalFormatting sqref="D4:D39">
    <cfRule type="dataBar" priority="14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{A720FAD9-21D2-4A4F-9251-92762DC9628B}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20FAD9-21D2-4A4F-9251-92762DC962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D4:D39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F61"/>
  <sheetViews>
    <sheetView showGridLines="0" topLeftCell="A45" zoomScaleNormal="100" workbookViewId="0">
      <selection activeCell="A51" sqref="A51"/>
    </sheetView>
  </sheetViews>
  <sheetFormatPr baseColWidth="10" defaultColWidth="10.85546875" defaultRowHeight="18" x14ac:dyDescent="0.25"/>
  <cols>
    <col min="1" max="1" width="8.28515625" style="26" customWidth="1"/>
    <col min="2" max="2" width="27.7109375" style="26" bestFit="1" customWidth="1"/>
    <col min="3" max="3" width="11.85546875" style="26" bestFit="1" customWidth="1"/>
    <col min="4" max="4" width="8.140625" style="26" bestFit="1" customWidth="1"/>
    <col min="5" max="16384" width="10.85546875" style="26"/>
  </cols>
  <sheetData>
    <row r="1" spans="1:6" x14ac:dyDescent="0.25">
      <c r="A1" s="31" t="s">
        <v>61</v>
      </c>
      <c r="B1" s="31" t="s">
        <v>94</v>
      </c>
      <c r="C1" s="31" t="s">
        <v>1</v>
      </c>
      <c r="D1" s="31" t="s">
        <v>8</v>
      </c>
    </row>
    <row r="2" spans="1:6" x14ac:dyDescent="0.25">
      <c r="A2" s="50">
        <v>1</v>
      </c>
      <c r="B2" s="32" t="s">
        <v>95</v>
      </c>
      <c r="C2" s="50">
        <v>212</v>
      </c>
      <c r="D2" s="34">
        <f t="shared" ref="D2:D49" ca="1" si="0">(C2/$C$50)*100%</f>
        <v>0.56533333333333335</v>
      </c>
      <c r="F2" s="46"/>
    </row>
    <row r="3" spans="1:6" x14ac:dyDescent="0.25">
      <c r="A3" s="50">
        <v>2</v>
      </c>
      <c r="B3" s="32" t="s">
        <v>96</v>
      </c>
      <c r="C3" s="50">
        <v>18</v>
      </c>
      <c r="D3" s="34">
        <f t="shared" ca="1" si="0"/>
        <v>4.8000000000000001E-2</v>
      </c>
    </row>
    <row r="4" spans="1:6" x14ac:dyDescent="0.25">
      <c r="A4" s="50">
        <v>3</v>
      </c>
      <c r="B4" s="32" t="s">
        <v>98</v>
      </c>
      <c r="C4" s="50">
        <v>17</v>
      </c>
      <c r="D4" s="34">
        <f t="shared" ca="1" si="0"/>
        <v>4.5333333333333337E-2</v>
      </c>
    </row>
    <row r="5" spans="1:6" x14ac:dyDescent="0.25">
      <c r="A5" s="50">
        <v>4</v>
      </c>
      <c r="B5" s="32" t="s">
        <v>97</v>
      </c>
      <c r="C5" s="50">
        <v>15</v>
      </c>
      <c r="D5" s="34">
        <f t="shared" ca="1" si="0"/>
        <v>0.04</v>
      </c>
    </row>
    <row r="6" spans="1:6" x14ac:dyDescent="0.25">
      <c r="A6" s="50">
        <v>5</v>
      </c>
      <c r="B6" s="32" t="s">
        <v>99</v>
      </c>
      <c r="C6" s="50">
        <v>12</v>
      </c>
      <c r="D6" s="34">
        <f t="shared" ca="1" si="0"/>
        <v>3.2000000000000001E-2</v>
      </c>
    </row>
    <row r="7" spans="1:6" x14ac:dyDescent="0.25">
      <c r="A7" s="50">
        <v>6</v>
      </c>
      <c r="B7" s="32" t="s">
        <v>103</v>
      </c>
      <c r="C7" s="50">
        <v>7</v>
      </c>
      <c r="D7" s="34">
        <f t="shared" ca="1" si="0"/>
        <v>1.8666666666666668E-2</v>
      </c>
    </row>
    <row r="8" spans="1:6" x14ac:dyDescent="0.25">
      <c r="A8" s="50">
        <v>7</v>
      </c>
      <c r="B8" s="32" t="s">
        <v>102</v>
      </c>
      <c r="C8" s="50">
        <v>6</v>
      </c>
      <c r="D8" s="34">
        <f t="shared" ca="1" si="0"/>
        <v>1.6E-2</v>
      </c>
    </row>
    <row r="9" spans="1:6" x14ac:dyDescent="0.25">
      <c r="A9" s="50">
        <v>8</v>
      </c>
      <c r="B9" s="32" t="s">
        <v>104</v>
      </c>
      <c r="C9" s="50">
        <v>6</v>
      </c>
      <c r="D9" s="34">
        <f t="shared" ca="1" si="0"/>
        <v>1.6E-2</v>
      </c>
    </row>
    <row r="10" spans="1:6" x14ac:dyDescent="0.25">
      <c r="A10" s="50">
        <v>9</v>
      </c>
      <c r="B10" s="32" t="s">
        <v>101</v>
      </c>
      <c r="C10" s="50">
        <v>6</v>
      </c>
      <c r="D10" s="34">
        <f t="shared" ca="1" si="0"/>
        <v>1.6E-2</v>
      </c>
    </row>
    <row r="11" spans="1:6" x14ac:dyDescent="0.25">
      <c r="A11" s="50">
        <v>10</v>
      </c>
      <c r="B11" s="32" t="s">
        <v>100</v>
      </c>
      <c r="C11" s="50">
        <v>6</v>
      </c>
      <c r="D11" s="34">
        <f t="shared" ca="1" si="0"/>
        <v>1.6E-2</v>
      </c>
    </row>
    <row r="12" spans="1:6" x14ac:dyDescent="0.25">
      <c r="A12" s="50">
        <v>11</v>
      </c>
      <c r="B12" s="32" t="s">
        <v>105</v>
      </c>
      <c r="C12" s="50">
        <v>5</v>
      </c>
      <c r="D12" s="34">
        <f t="shared" ca="1" si="0"/>
        <v>1.3333333333333334E-2</v>
      </c>
    </row>
    <row r="13" spans="1:6" x14ac:dyDescent="0.25">
      <c r="A13" s="50">
        <v>12</v>
      </c>
      <c r="B13" s="32" t="s">
        <v>109</v>
      </c>
      <c r="C13" s="50">
        <v>4</v>
      </c>
      <c r="D13" s="34">
        <f t="shared" ca="1" si="0"/>
        <v>1.0666666666666666E-2</v>
      </c>
    </row>
    <row r="14" spans="1:6" x14ac:dyDescent="0.25">
      <c r="A14" s="50">
        <v>13</v>
      </c>
      <c r="B14" s="32" t="s">
        <v>115</v>
      </c>
      <c r="C14" s="50">
        <v>3</v>
      </c>
      <c r="D14" s="34">
        <f t="shared" ca="1" si="0"/>
        <v>8.0000000000000002E-3</v>
      </c>
    </row>
    <row r="15" spans="1:6" x14ac:dyDescent="0.25">
      <c r="A15" s="50">
        <v>14</v>
      </c>
      <c r="B15" s="32" t="s">
        <v>119</v>
      </c>
      <c r="C15" s="50">
        <v>3</v>
      </c>
      <c r="D15" s="34">
        <f t="shared" ca="1" si="0"/>
        <v>8.0000000000000002E-3</v>
      </c>
    </row>
    <row r="16" spans="1:6" x14ac:dyDescent="0.25">
      <c r="A16" s="50">
        <v>15</v>
      </c>
      <c r="B16" s="32" t="s">
        <v>117</v>
      </c>
      <c r="C16" s="50">
        <v>3</v>
      </c>
      <c r="D16" s="34">
        <f t="shared" ca="1" si="0"/>
        <v>8.0000000000000002E-3</v>
      </c>
    </row>
    <row r="17" spans="1:4" x14ac:dyDescent="0.25">
      <c r="A17" s="50">
        <v>16</v>
      </c>
      <c r="B17" s="32" t="s">
        <v>107</v>
      </c>
      <c r="C17" s="50">
        <v>3</v>
      </c>
      <c r="D17" s="34">
        <f t="shared" ca="1" si="0"/>
        <v>8.0000000000000002E-3</v>
      </c>
    </row>
    <row r="18" spans="1:4" x14ac:dyDescent="0.25">
      <c r="A18" s="50">
        <v>17</v>
      </c>
      <c r="B18" s="32" t="s">
        <v>108</v>
      </c>
      <c r="C18" s="50">
        <v>3</v>
      </c>
      <c r="D18" s="34">
        <f t="shared" ca="1" si="0"/>
        <v>8.0000000000000002E-3</v>
      </c>
    </row>
    <row r="19" spans="1:4" x14ac:dyDescent="0.25">
      <c r="A19" s="50">
        <v>18</v>
      </c>
      <c r="B19" s="32" t="s">
        <v>106</v>
      </c>
      <c r="C19" s="50">
        <v>3</v>
      </c>
      <c r="D19" s="34">
        <f t="shared" ca="1" si="0"/>
        <v>8.0000000000000002E-3</v>
      </c>
    </row>
    <row r="20" spans="1:4" x14ac:dyDescent="0.25">
      <c r="A20" s="50">
        <v>19</v>
      </c>
      <c r="B20" s="32" t="s">
        <v>138</v>
      </c>
      <c r="C20" s="50">
        <v>2</v>
      </c>
      <c r="D20" s="34">
        <f t="shared" ca="1" si="0"/>
        <v>5.3333333333333332E-3</v>
      </c>
    </row>
    <row r="21" spans="1:4" x14ac:dyDescent="0.25">
      <c r="A21" s="50">
        <v>20</v>
      </c>
      <c r="B21" s="32" t="s">
        <v>111</v>
      </c>
      <c r="C21" s="50">
        <v>2</v>
      </c>
      <c r="D21" s="34">
        <f t="shared" ca="1" si="0"/>
        <v>5.3333333333333332E-3</v>
      </c>
    </row>
    <row r="22" spans="1:4" x14ac:dyDescent="0.25">
      <c r="A22" s="50">
        <v>21</v>
      </c>
      <c r="B22" s="32" t="s">
        <v>114</v>
      </c>
      <c r="C22" s="50">
        <v>2</v>
      </c>
      <c r="D22" s="34">
        <f t="shared" ca="1" si="0"/>
        <v>5.3333333333333332E-3</v>
      </c>
    </row>
    <row r="23" spans="1:4" x14ac:dyDescent="0.25">
      <c r="A23" s="50">
        <v>22</v>
      </c>
      <c r="B23" s="32" t="s">
        <v>222</v>
      </c>
      <c r="C23" s="50">
        <v>2</v>
      </c>
      <c r="D23" s="34">
        <f t="shared" ca="1" si="0"/>
        <v>5.3333333333333332E-3</v>
      </c>
    </row>
    <row r="24" spans="1:4" x14ac:dyDescent="0.25">
      <c r="A24" s="50">
        <v>23</v>
      </c>
      <c r="B24" s="32" t="s">
        <v>131</v>
      </c>
      <c r="C24" s="50">
        <v>2</v>
      </c>
      <c r="D24" s="34">
        <f t="shared" ca="1" si="0"/>
        <v>5.3333333333333332E-3</v>
      </c>
    </row>
    <row r="25" spans="1:4" x14ac:dyDescent="0.25">
      <c r="A25" s="50">
        <v>24</v>
      </c>
      <c r="B25" s="32" t="s">
        <v>113</v>
      </c>
      <c r="C25" s="50">
        <v>2</v>
      </c>
      <c r="D25" s="34">
        <f t="shared" ca="1" si="0"/>
        <v>5.3333333333333332E-3</v>
      </c>
    </row>
    <row r="26" spans="1:4" x14ac:dyDescent="0.25">
      <c r="A26" s="50">
        <v>25</v>
      </c>
      <c r="B26" s="32" t="s">
        <v>112</v>
      </c>
      <c r="C26" s="50">
        <v>2</v>
      </c>
      <c r="D26" s="34">
        <f t="shared" ca="1" si="0"/>
        <v>5.3333333333333332E-3</v>
      </c>
    </row>
    <row r="27" spans="1:4" x14ac:dyDescent="0.25">
      <c r="A27" s="50">
        <v>26</v>
      </c>
      <c r="B27" s="32" t="s">
        <v>135</v>
      </c>
      <c r="C27" s="50">
        <v>2</v>
      </c>
      <c r="D27" s="34">
        <f t="shared" ca="1" si="0"/>
        <v>5.3333333333333332E-3</v>
      </c>
    </row>
    <row r="28" spans="1:4" x14ac:dyDescent="0.25">
      <c r="A28" s="50">
        <v>27</v>
      </c>
      <c r="B28" s="32" t="s">
        <v>134</v>
      </c>
      <c r="C28" s="50">
        <v>2</v>
      </c>
      <c r="D28" s="34">
        <f t="shared" ca="1" si="0"/>
        <v>5.3333333333333332E-3</v>
      </c>
    </row>
    <row r="29" spans="1:4" x14ac:dyDescent="0.25">
      <c r="A29" s="50">
        <v>28</v>
      </c>
      <c r="B29" s="32" t="s">
        <v>123</v>
      </c>
      <c r="C29" s="50">
        <v>2</v>
      </c>
      <c r="D29" s="34">
        <f t="shared" ca="1" si="0"/>
        <v>5.3333333333333332E-3</v>
      </c>
    </row>
    <row r="30" spans="1:4" x14ac:dyDescent="0.25">
      <c r="A30" s="50">
        <v>29</v>
      </c>
      <c r="B30" s="32" t="s">
        <v>120</v>
      </c>
      <c r="C30" s="50">
        <v>2</v>
      </c>
      <c r="D30" s="34">
        <f t="shared" ca="1" si="0"/>
        <v>5.3333333333333332E-3</v>
      </c>
    </row>
    <row r="31" spans="1:4" x14ac:dyDescent="0.25">
      <c r="A31" s="50">
        <v>30</v>
      </c>
      <c r="B31" s="32" t="s">
        <v>133</v>
      </c>
      <c r="C31" s="50">
        <v>2</v>
      </c>
      <c r="D31" s="34">
        <f t="shared" ca="1" si="0"/>
        <v>5.3333333333333332E-3</v>
      </c>
    </row>
    <row r="32" spans="1:4" x14ac:dyDescent="0.25">
      <c r="A32" s="50">
        <v>31</v>
      </c>
      <c r="B32" s="32" t="s">
        <v>110</v>
      </c>
      <c r="C32" s="50">
        <v>2</v>
      </c>
      <c r="D32" s="34">
        <f t="shared" ca="1" si="0"/>
        <v>5.3333333333333332E-3</v>
      </c>
    </row>
    <row r="33" spans="1:4" x14ac:dyDescent="0.25">
      <c r="A33" s="50">
        <v>32</v>
      </c>
      <c r="B33" s="32" t="s">
        <v>129</v>
      </c>
      <c r="C33" s="50">
        <v>1</v>
      </c>
      <c r="D33" s="34">
        <f t="shared" ca="1" si="0"/>
        <v>2.6666666666666666E-3</v>
      </c>
    </row>
    <row r="34" spans="1:4" x14ac:dyDescent="0.25">
      <c r="A34" s="50">
        <v>33</v>
      </c>
      <c r="B34" s="32" t="s">
        <v>136</v>
      </c>
      <c r="C34" s="50">
        <v>1</v>
      </c>
      <c r="D34" s="34">
        <f t="shared" ca="1" si="0"/>
        <v>2.6666666666666666E-3</v>
      </c>
    </row>
    <row r="35" spans="1:4" x14ac:dyDescent="0.25">
      <c r="A35" s="50">
        <v>34</v>
      </c>
      <c r="B35" s="32" t="s">
        <v>223</v>
      </c>
      <c r="C35" s="50">
        <v>1</v>
      </c>
      <c r="D35" s="34">
        <f t="shared" ca="1" si="0"/>
        <v>2.6666666666666666E-3</v>
      </c>
    </row>
    <row r="36" spans="1:4" x14ac:dyDescent="0.25">
      <c r="A36" s="50">
        <v>35</v>
      </c>
      <c r="B36" s="32" t="s">
        <v>122</v>
      </c>
      <c r="C36" s="50">
        <v>1</v>
      </c>
      <c r="D36" s="34">
        <f t="shared" ca="1" si="0"/>
        <v>2.6666666666666666E-3</v>
      </c>
    </row>
    <row r="37" spans="1:4" x14ac:dyDescent="0.25">
      <c r="A37" s="50">
        <v>36</v>
      </c>
      <c r="B37" s="32" t="s">
        <v>224</v>
      </c>
      <c r="C37" s="50">
        <v>1</v>
      </c>
      <c r="D37" s="34">
        <f t="shared" ca="1" si="0"/>
        <v>2.6666666666666666E-3</v>
      </c>
    </row>
    <row r="38" spans="1:4" x14ac:dyDescent="0.25">
      <c r="A38" s="50">
        <v>37</v>
      </c>
      <c r="B38" s="32" t="s">
        <v>118</v>
      </c>
      <c r="C38" s="50">
        <v>1</v>
      </c>
      <c r="D38" s="34">
        <f t="shared" ca="1" si="0"/>
        <v>2.6666666666666666E-3</v>
      </c>
    </row>
    <row r="39" spans="1:4" x14ac:dyDescent="0.25">
      <c r="A39" s="50">
        <v>38</v>
      </c>
      <c r="B39" s="32" t="s">
        <v>121</v>
      </c>
      <c r="C39" s="50">
        <v>1</v>
      </c>
      <c r="D39" s="34">
        <f t="shared" ca="1" si="0"/>
        <v>2.6666666666666666E-3</v>
      </c>
    </row>
    <row r="40" spans="1:4" x14ac:dyDescent="0.25">
      <c r="A40" s="50">
        <v>39</v>
      </c>
      <c r="B40" s="32" t="s">
        <v>137</v>
      </c>
      <c r="C40" s="50">
        <v>1</v>
      </c>
      <c r="D40" s="34">
        <f t="shared" ca="1" si="0"/>
        <v>2.6666666666666666E-3</v>
      </c>
    </row>
    <row r="41" spans="1:4" x14ac:dyDescent="0.25">
      <c r="A41" s="50">
        <v>40</v>
      </c>
      <c r="B41" s="32" t="s">
        <v>132</v>
      </c>
      <c r="C41" s="50">
        <v>1</v>
      </c>
      <c r="D41" s="34">
        <f t="shared" ca="1" si="0"/>
        <v>2.6666666666666666E-3</v>
      </c>
    </row>
    <row r="42" spans="1:4" x14ac:dyDescent="0.25">
      <c r="A42" s="50">
        <v>41</v>
      </c>
      <c r="B42" s="32" t="s">
        <v>127</v>
      </c>
      <c r="C42" s="50">
        <v>1</v>
      </c>
      <c r="D42" s="34">
        <f t="shared" ca="1" si="0"/>
        <v>2.6666666666666666E-3</v>
      </c>
    </row>
    <row r="43" spans="1:4" x14ac:dyDescent="0.25">
      <c r="A43" s="50">
        <v>42</v>
      </c>
      <c r="B43" s="32" t="s">
        <v>124</v>
      </c>
      <c r="C43" s="50">
        <v>1</v>
      </c>
      <c r="D43" s="34">
        <f t="shared" ca="1" si="0"/>
        <v>2.6666666666666666E-3</v>
      </c>
    </row>
    <row r="44" spans="1:4" x14ac:dyDescent="0.25">
      <c r="A44" s="50">
        <v>43</v>
      </c>
      <c r="B44" s="32" t="s">
        <v>130</v>
      </c>
      <c r="C44" s="50">
        <v>1</v>
      </c>
      <c r="D44" s="34">
        <f t="shared" ca="1" si="0"/>
        <v>2.6666666666666666E-3</v>
      </c>
    </row>
    <row r="45" spans="1:4" x14ac:dyDescent="0.25">
      <c r="A45" s="50">
        <v>44</v>
      </c>
      <c r="B45" s="32" t="s">
        <v>116</v>
      </c>
      <c r="C45" s="50">
        <v>1</v>
      </c>
      <c r="D45" s="34">
        <f t="shared" ca="1" si="0"/>
        <v>2.6666666666666666E-3</v>
      </c>
    </row>
    <row r="46" spans="1:4" x14ac:dyDescent="0.25">
      <c r="A46" s="50">
        <v>45</v>
      </c>
      <c r="B46" s="32" t="s">
        <v>225</v>
      </c>
      <c r="C46" s="50">
        <v>1</v>
      </c>
      <c r="D46" s="34">
        <f t="shared" ca="1" si="0"/>
        <v>2.6666666666666666E-3</v>
      </c>
    </row>
    <row r="47" spans="1:4" x14ac:dyDescent="0.25">
      <c r="A47" s="50">
        <v>46</v>
      </c>
      <c r="B47" s="32" t="s">
        <v>126</v>
      </c>
      <c r="C47" s="50">
        <v>1</v>
      </c>
      <c r="D47" s="34">
        <f t="shared" ca="1" si="0"/>
        <v>2.6666666666666666E-3</v>
      </c>
    </row>
    <row r="48" spans="1:4" x14ac:dyDescent="0.25">
      <c r="A48" s="50">
        <v>47</v>
      </c>
      <c r="B48" s="32" t="s">
        <v>125</v>
      </c>
      <c r="C48" s="50">
        <v>1</v>
      </c>
      <c r="D48" s="34">
        <f t="shared" ca="1" si="0"/>
        <v>2.6666666666666666E-3</v>
      </c>
    </row>
    <row r="49" spans="1:4" x14ac:dyDescent="0.25">
      <c r="A49" s="50">
        <v>48</v>
      </c>
      <c r="B49" s="32" t="s">
        <v>128</v>
      </c>
      <c r="C49" s="50">
        <v>1</v>
      </c>
      <c r="D49" s="34">
        <f t="shared" ca="1" si="0"/>
        <v>2.6666666666666666E-3</v>
      </c>
    </row>
    <row r="50" spans="1:4" x14ac:dyDescent="0.25">
      <c r="A50" s="103" t="s">
        <v>92</v>
      </c>
      <c r="B50" s="103"/>
      <c r="C50" s="57">
        <f ca="1">SUM(C2:C61)</f>
        <v>375</v>
      </c>
      <c r="D50" s="36">
        <f ca="1">SUM(D2:D61)</f>
        <v>1.0000000000000004</v>
      </c>
    </row>
    <row r="51" spans="1:4" x14ac:dyDescent="0.35">
      <c r="A51" s="1" t="s">
        <v>295</v>
      </c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</sheetData>
  <mergeCells count="1">
    <mergeCell ref="A50:B50"/>
  </mergeCells>
  <conditionalFormatting sqref="D2:D49">
    <cfRule type="dataBar" priority="8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{8438E808-118A-4ECC-93F5-C5A477E5D928}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38E808-118A-4ECC-93F5-C5A477E5D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D2:D49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57"/>
  <sheetViews>
    <sheetView showGridLines="0" topLeftCell="A49" zoomScaleNormal="100" workbookViewId="0">
      <selection activeCell="A57" sqref="A57"/>
    </sheetView>
  </sheetViews>
  <sheetFormatPr baseColWidth="10" defaultColWidth="10.85546875" defaultRowHeight="18" x14ac:dyDescent="0.25"/>
  <cols>
    <col min="1" max="1" width="48.7109375" style="26" bestFit="1" customWidth="1"/>
    <col min="2" max="2" width="13.140625" style="5" customWidth="1"/>
    <col min="3" max="3" width="11.85546875" style="5" customWidth="1"/>
    <col min="4" max="4" width="10.85546875" style="26" customWidth="1"/>
    <col min="5" max="5" width="10.85546875" style="26"/>
    <col min="6" max="6" width="6.140625" style="26" customWidth="1"/>
    <col min="7" max="16384" width="10.85546875" style="26"/>
  </cols>
  <sheetData>
    <row r="1" spans="1:3" x14ac:dyDescent="0.25">
      <c r="A1" s="24" t="s">
        <v>139</v>
      </c>
      <c r="B1" s="24" t="s">
        <v>1</v>
      </c>
      <c r="C1" s="24" t="s">
        <v>8</v>
      </c>
    </row>
    <row r="2" spans="1:3" x14ac:dyDescent="0.25">
      <c r="A2" s="27" t="s">
        <v>140</v>
      </c>
      <c r="B2" s="60">
        <v>7654</v>
      </c>
      <c r="C2" s="51">
        <f>(B2/$B$47)*100%</f>
        <v>0.12810470643368815</v>
      </c>
    </row>
    <row r="3" spans="1:3" x14ac:dyDescent="0.25">
      <c r="A3" s="27" t="s">
        <v>141</v>
      </c>
      <c r="B3" s="60">
        <v>6906</v>
      </c>
      <c r="C3" s="51">
        <f t="shared" ref="C3:C46" si="0">(B3/$B$47)*100%</f>
        <v>0.11558545892749549</v>
      </c>
    </row>
    <row r="4" spans="1:3" x14ac:dyDescent="0.25">
      <c r="A4" s="27" t="s">
        <v>142</v>
      </c>
      <c r="B4" s="60">
        <v>6639</v>
      </c>
      <c r="C4" s="51">
        <f t="shared" si="0"/>
        <v>0.11111669009841334</v>
      </c>
    </row>
    <row r="5" spans="1:3" x14ac:dyDescent="0.25">
      <c r="A5" s="27" t="s">
        <v>144</v>
      </c>
      <c r="B5" s="60">
        <v>5602</v>
      </c>
      <c r="C5" s="51">
        <f t="shared" si="0"/>
        <v>9.376046060119167E-2</v>
      </c>
    </row>
    <row r="6" spans="1:3" x14ac:dyDescent="0.25">
      <c r="A6" s="27" t="s">
        <v>143</v>
      </c>
      <c r="B6" s="60">
        <v>4311</v>
      </c>
      <c r="C6" s="51">
        <f t="shared" si="0"/>
        <v>7.2153042779674631E-2</v>
      </c>
    </row>
    <row r="7" spans="1:3" x14ac:dyDescent="0.25">
      <c r="A7" s="27" t="s">
        <v>145</v>
      </c>
      <c r="B7" s="60">
        <v>3624</v>
      </c>
      <c r="C7" s="51">
        <f t="shared" si="0"/>
        <v>6.0654749949789116E-2</v>
      </c>
    </row>
    <row r="8" spans="1:3" x14ac:dyDescent="0.25">
      <c r="A8" s="27" t="s">
        <v>146</v>
      </c>
      <c r="B8" s="60">
        <v>2551</v>
      </c>
      <c r="C8" s="51">
        <f t="shared" si="0"/>
        <v>4.2695989823927159E-2</v>
      </c>
    </row>
    <row r="9" spans="1:3" x14ac:dyDescent="0.25">
      <c r="A9" s="27" t="s">
        <v>149</v>
      </c>
      <c r="B9" s="60">
        <v>2277</v>
      </c>
      <c r="C9" s="51">
        <f t="shared" si="0"/>
        <v>3.8110062261498295E-2</v>
      </c>
    </row>
    <row r="10" spans="1:3" x14ac:dyDescent="0.25">
      <c r="A10" s="27" t="s">
        <v>148</v>
      </c>
      <c r="B10" s="60">
        <v>2128</v>
      </c>
      <c r="C10" s="51">
        <f t="shared" si="0"/>
        <v>3.5616254937403766E-2</v>
      </c>
    </row>
    <row r="11" spans="1:3" x14ac:dyDescent="0.25">
      <c r="A11" s="27" t="s">
        <v>150</v>
      </c>
      <c r="B11" s="60">
        <v>1909</v>
      </c>
      <c r="C11" s="51">
        <f t="shared" si="0"/>
        <v>3.1950860279842001E-2</v>
      </c>
    </row>
    <row r="12" spans="1:3" x14ac:dyDescent="0.25">
      <c r="A12" s="27" t="s">
        <v>152</v>
      </c>
      <c r="B12" s="60">
        <v>1876</v>
      </c>
      <c r="C12" s="51">
        <f t="shared" si="0"/>
        <v>3.1398540536921739E-2</v>
      </c>
    </row>
    <row r="13" spans="1:3" x14ac:dyDescent="0.25">
      <c r="A13" s="27" t="s">
        <v>151</v>
      </c>
      <c r="B13" s="60">
        <v>1784</v>
      </c>
      <c r="C13" s="51">
        <f t="shared" si="0"/>
        <v>2.9858740041507667E-2</v>
      </c>
    </row>
    <row r="14" spans="1:3" x14ac:dyDescent="0.25">
      <c r="A14" s="27" t="s">
        <v>147</v>
      </c>
      <c r="B14" s="60">
        <v>1762</v>
      </c>
      <c r="C14" s="51">
        <f t="shared" si="0"/>
        <v>2.9490526879560823E-2</v>
      </c>
    </row>
    <row r="15" spans="1:3" x14ac:dyDescent="0.25">
      <c r="A15" s="27" t="s">
        <v>153</v>
      </c>
      <c r="B15" s="60">
        <v>1612</v>
      </c>
      <c r="C15" s="51">
        <f t="shared" si="0"/>
        <v>2.6979982593559618E-2</v>
      </c>
    </row>
    <row r="16" spans="1:3" x14ac:dyDescent="0.25">
      <c r="A16" s="27" t="s">
        <v>155</v>
      </c>
      <c r="B16" s="60">
        <v>1332</v>
      </c>
      <c r="C16" s="51">
        <f t="shared" si="0"/>
        <v>2.22936332596907E-2</v>
      </c>
    </row>
    <row r="17" spans="1:3" x14ac:dyDescent="0.25">
      <c r="A17" s="27" t="s">
        <v>156</v>
      </c>
      <c r="B17" s="60">
        <v>1123</v>
      </c>
      <c r="C17" s="51">
        <f t="shared" si="0"/>
        <v>1.8795608221195689E-2</v>
      </c>
    </row>
    <row r="18" spans="1:3" x14ac:dyDescent="0.25">
      <c r="A18" s="27" t="s">
        <v>154</v>
      </c>
      <c r="B18" s="60">
        <v>1026</v>
      </c>
      <c r="C18" s="51">
        <f t="shared" si="0"/>
        <v>1.7172122916248242E-2</v>
      </c>
    </row>
    <row r="19" spans="1:3" x14ac:dyDescent="0.25">
      <c r="A19" s="27" t="s">
        <v>157</v>
      </c>
      <c r="B19" s="60">
        <v>925</v>
      </c>
      <c r="C19" s="51">
        <f t="shared" si="0"/>
        <v>1.5481689763674098E-2</v>
      </c>
    </row>
    <row r="20" spans="1:3" x14ac:dyDescent="0.25">
      <c r="A20" s="27" t="s">
        <v>159</v>
      </c>
      <c r="B20" s="60">
        <v>855</v>
      </c>
      <c r="C20" s="51">
        <f t="shared" si="0"/>
        <v>1.4310102430206868E-2</v>
      </c>
    </row>
    <row r="21" spans="1:3" x14ac:dyDescent="0.25">
      <c r="A21" s="27" t="s">
        <v>160</v>
      </c>
      <c r="B21" s="60">
        <v>791</v>
      </c>
      <c r="C21" s="51">
        <f t="shared" si="0"/>
        <v>1.3238936868179688E-2</v>
      </c>
    </row>
    <row r="22" spans="1:3" x14ac:dyDescent="0.25">
      <c r="A22" s="27" t="s">
        <v>158</v>
      </c>
      <c r="B22" s="60">
        <v>702</v>
      </c>
      <c r="C22" s="51">
        <f t="shared" si="0"/>
        <v>1.1749347258485639E-2</v>
      </c>
    </row>
    <row r="23" spans="1:3" x14ac:dyDescent="0.25">
      <c r="A23" s="27" t="s">
        <v>162</v>
      </c>
      <c r="B23" s="60">
        <v>296</v>
      </c>
      <c r="C23" s="51">
        <f t="shared" si="0"/>
        <v>4.9541407243757114E-3</v>
      </c>
    </row>
    <row r="24" spans="1:3" x14ac:dyDescent="0.25">
      <c r="A24" s="27" t="s">
        <v>164</v>
      </c>
      <c r="B24" s="60">
        <v>244</v>
      </c>
      <c r="C24" s="51">
        <f t="shared" si="0"/>
        <v>4.0838187052286267E-3</v>
      </c>
    </row>
    <row r="25" spans="1:3" x14ac:dyDescent="0.25">
      <c r="A25" s="27" t="s">
        <v>163</v>
      </c>
      <c r="B25" s="60">
        <v>222</v>
      </c>
      <c r="C25" s="51">
        <f t="shared" si="0"/>
        <v>3.7156055432817836E-3</v>
      </c>
    </row>
    <row r="26" spans="1:3" x14ac:dyDescent="0.25">
      <c r="A26" s="27" t="s">
        <v>161</v>
      </c>
      <c r="B26" s="60">
        <v>153</v>
      </c>
      <c r="C26" s="51">
        <f t="shared" si="0"/>
        <v>2.5607551717212293E-3</v>
      </c>
    </row>
    <row r="27" spans="1:3" x14ac:dyDescent="0.25">
      <c r="A27" s="27" t="s">
        <v>165</v>
      </c>
      <c r="B27" s="60">
        <v>131</v>
      </c>
      <c r="C27" s="51">
        <f t="shared" si="0"/>
        <v>2.1925420097743857E-3</v>
      </c>
    </row>
    <row r="28" spans="1:3" x14ac:dyDescent="0.25">
      <c r="A28" s="27" t="s">
        <v>168</v>
      </c>
      <c r="B28" s="60">
        <v>129</v>
      </c>
      <c r="C28" s="51">
        <f t="shared" si="0"/>
        <v>2.1590680859610366E-3</v>
      </c>
    </row>
    <row r="29" spans="1:3" x14ac:dyDescent="0.25">
      <c r="A29" s="27" t="s">
        <v>166</v>
      </c>
      <c r="B29" s="60">
        <v>117</v>
      </c>
      <c r="C29" s="51">
        <f t="shared" si="0"/>
        <v>1.9582245430809398E-3</v>
      </c>
    </row>
    <row r="30" spans="1:3" x14ac:dyDescent="0.25">
      <c r="A30" s="27" t="s">
        <v>169</v>
      </c>
      <c r="B30" s="60">
        <v>114</v>
      </c>
      <c r="C30" s="51">
        <f t="shared" si="0"/>
        <v>1.9080136573609158E-3</v>
      </c>
    </row>
    <row r="31" spans="1:3" x14ac:dyDescent="0.25">
      <c r="A31" s="27" t="s">
        <v>167</v>
      </c>
      <c r="B31" s="60">
        <v>114</v>
      </c>
      <c r="C31" s="51">
        <f t="shared" si="0"/>
        <v>1.9080136573609158E-3</v>
      </c>
    </row>
    <row r="32" spans="1:3" x14ac:dyDescent="0.25">
      <c r="A32" s="27" t="s">
        <v>171</v>
      </c>
      <c r="B32" s="60">
        <v>105</v>
      </c>
      <c r="C32" s="51">
        <f t="shared" si="0"/>
        <v>1.7573810002008436E-3</v>
      </c>
    </row>
    <row r="33" spans="1:3" x14ac:dyDescent="0.25">
      <c r="A33" s="27" t="s">
        <v>173</v>
      </c>
      <c r="B33" s="60">
        <v>90</v>
      </c>
      <c r="C33" s="51">
        <f t="shared" si="0"/>
        <v>1.506326571600723E-3</v>
      </c>
    </row>
    <row r="34" spans="1:3" x14ac:dyDescent="0.25">
      <c r="A34" s="27" t="s">
        <v>170</v>
      </c>
      <c r="B34" s="60">
        <v>89</v>
      </c>
      <c r="C34" s="51">
        <f t="shared" si="0"/>
        <v>1.4895896096940484E-3</v>
      </c>
    </row>
    <row r="35" spans="1:3" x14ac:dyDescent="0.25">
      <c r="A35" s="27" t="s">
        <v>174</v>
      </c>
      <c r="B35" s="60">
        <v>78</v>
      </c>
      <c r="C35" s="51">
        <f t="shared" si="0"/>
        <v>1.3054830287206266E-3</v>
      </c>
    </row>
    <row r="36" spans="1:3" x14ac:dyDescent="0.25">
      <c r="A36" s="27" t="s">
        <v>172</v>
      </c>
      <c r="B36" s="60">
        <v>72</v>
      </c>
      <c r="C36" s="51">
        <f t="shared" si="0"/>
        <v>1.2050612572805785E-3</v>
      </c>
    </row>
    <row r="37" spans="1:3" x14ac:dyDescent="0.25">
      <c r="A37" s="27" t="s">
        <v>177</v>
      </c>
      <c r="B37" s="60">
        <v>64</v>
      </c>
      <c r="C37" s="51">
        <f t="shared" si="0"/>
        <v>1.0711655620271809E-3</v>
      </c>
    </row>
    <row r="38" spans="1:3" x14ac:dyDescent="0.25">
      <c r="A38" s="27" t="s">
        <v>176</v>
      </c>
      <c r="B38" s="60">
        <v>62</v>
      </c>
      <c r="C38" s="51">
        <f t="shared" si="0"/>
        <v>1.0376916382138315E-3</v>
      </c>
    </row>
    <row r="39" spans="1:3" x14ac:dyDescent="0.25">
      <c r="A39" s="27" t="s">
        <v>175</v>
      </c>
      <c r="B39" s="60">
        <v>58</v>
      </c>
      <c r="C39" s="51">
        <f t="shared" si="0"/>
        <v>9.7074379058713258E-4</v>
      </c>
    </row>
    <row r="40" spans="1:3" x14ac:dyDescent="0.25">
      <c r="A40" s="27" t="s">
        <v>179</v>
      </c>
      <c r="B40" s="60">
        <v>46</v>
      </c>
      <c r="C40" s="51">
        <f t="shared" si="0"/>
        <v>7.6990024770703621E-4</v>
      </c>
    </row>
    <row r="41" spans="1:3" x14ac:dyDescent="0.25">
      <c r="A41" s="27" t="s">
        <v>180</v>
      </c>
      <c r="B41" s="60">
        <v>40</v>
      </c>
      <c r="C41" s="51">
        <f t="shared" si="0"/>
        <v>6.6947847626698802E-4</v>
      </c>
    </row>
    <row r="42" spans="1:3" x14ac:dyDescent="0.25">
      <c r="A42" s="27" t="s">
        <v>182</v>
      </c>
      <c r="B42" s="60">
        <v>40</v>
      </c>
      <c r="C42" s="51">
        <f t="shared" si="0"/>
        <v>6.6947847626698802E-4</v>
      </c>
    </row>
    <row r="43" spans="1:3" x14ac:dyDescent="0.25">
      <c r="A43" s="27" t="s">
        <v>178</v>
      </c>
      <c r="B43" s="60">
        <v>35</v>
      </c>
      <c r="C43" s="51">
        <f t="shared" si="0"/>
        <v>5.8579366673361453E-4</v>
      </c>
    </row>
    <row r="44" spans="1:3" x14ac:dyDescent="0.25">
      <c r="A44" s="27" t="s">
        <v>181</v>
      </c>
      <c r="B44" s="60">
        <v>34</v>
      </c>
      <c r="C44" s="51">
        <f t="shared" si="0"/>
        <v>5.6905670482693984E-4</v>
      </c>
    </row>
    <row r="45" spans="1:3" x14ac:dyDescent="0.25">
      <c r="A45" s="27" t="s">
        <v>183</v>
      </c>
      <c r="B45" s="60">
        <v>23</v>
      </c>
      <c r="C45" s="51">
        <f t="shared" si="0"/>
        <v>3.849501238535181E-4</v>
      </c>
    </row>
    <row r="46" spans="1:3" x14ac:dyDescent="0.25">
      <c r="A46" s="27" t="s">
        <v>184</v>
      </c>
      <c r="B46" s="60">
        <v>3</v>
      </c>
      <c r="C46" s="51">
        <f t="shared" si="0"/>
        <v>5.02108857200241E-5</v>
      </c>
    </row>
    <row r="47" spans="1:3" x14ac:dyDescent="0.25">
      <c r="A47" s="57" t="s">
        <v>6</v>
      </c>
      <c r="B47" s="25">
        <f>SUM(B2:B46)</f>
        <v>59748</v>
      </c>
      <c r="C47" s="36">
        <f>SUM(C2:C46)</f>
        <v>1</v>
      </c>
    </row>
    <row r="52" spans="1:3" x14ac:dyDescent="0.25">
      <c r="A52" s="106" t="s">
        <v>294</v>
      </c>
      <c r="B52" s="106"/>
      <c r="C52" s="26"/>
    </row>
    <row r="53" spans="1:3" x14ac:dyDescent="0.25">
      <c r="A53" s="61" t="s">
        <v>185</v>
      </c>
      <c r="B53" s="33">
        <v>318</v>
      </c>
      <c r="C53" s="26"/>
    </row>
    <row r="54" spans="1:3" x14ac:dyDescent="0.25">
      <c r="A54" s="61" t="s">
        <v>186</v>
      </c>
      <c r="B54" s="33">
        <v>1838</v>
      </c>
      <c r="C54" s="26"/>
    </row>
    <row r="55" spans="1:3" x14ac:dyDescent="0.25">
      <c r="A55" s="61" t="s">
        <v>187</v>
      </c>
      <c r="B55" s="33">
        <v>57592</v>
      </c>
      <c r="C55" s="26"/>
    </row>
    <row r="56" spans="1:3" x14ac:dyDescent="0.25">
      <c r="A56" s="52" t="s">
        <v>6</v>
      </c>
      <c r="B56" s="25">
        <f>SUM(B53:B55)</f>
        <v>59748</v>
      </c>
      <c r="C56" s="26"/>
    </row>
    <row r="57" spans="1:3" x14ac:dyDescent="0.35">
      <c r="A57" s="1" t="s">
        <v>295</v>
      </c>
    </row>
  </sheetData>
  <sortState xmlns:xlrd2="http://schemas.microsoft.com/office/spreadsheetml/2017/richdata2" ref="A44:C46">
    <sortCondition descending="1" ref="B44"/>
  </sortState>
  <mergeCells count="1">
    <mergeCell ref="A52:B52"/>
  </mergeCells>
  <conditionalFormatting sqref="C2:C46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{9A0E42BC-13D7-4990-B00B-65769E0EE14A}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0E42BC-13D7-4990-B00B-65769E0EE1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G17"/>
  <sheetViews>
    <sheetView showGridLines="0" zoomScaleNormal="100" workbookViewId="0">
      <selection activeCell="A15" sqref="A15"/>
    </sheetView>
  </sheetViews>
  <sheetFormatPr baseColWidth="10" defaultColWidth="10.85546875" defaultRowHeight="18" x14ac:dyDescent="0.25"/>
  <cols>
    <col min="1" max="1" width="8.140625" style="26" customWidth="1"/>
    <col min="2" max="2" width="50.140625" style="26" bestFit="1" customWidth="1"/>
    <col min="3" max="3" width="11.85546875" style="26" bestFit="1" customWidth="1"/>
    <col min="4" max="4" width="14.28515625" style="26" customWidth="1"/>
    <col min="5" max="16384" width="10.85546875" style="26"/>
  </cols>
  <sheetData>
    <row r="1" spans="1:4" x14ac:dyDescent="0.25">
      <c r="B1" s="54" t="s">
        <v>188</v>
      </c>
      <c r="C1" s="54" t="s">
        <v>1</v>
      </c>
      <c r="D1" s="24" t="s">
        <v>8</v>
      </c>
    </row>
    <row r="2" spans="1:4" x14ac:dyDescent="0.25">
      <c r="B2" s="55" t="s">
        <v>190</v>
      </c>
      <c r="C2" s="55">
        <v>988</v>
      </c>
      <c r="D2" s="51">
        <f>(C2/$C$14)*100%</f>
        <v>0.42168160478019634</v>
      </c>
    </row>
    <row r="3" spans="1:4" x14ac:dyDescent="0.25">
      <c r="B3" s="55" t="s">
        <v>226</v>
      </c>
      <c r="C3" s="55">
        <v>361</v>
      </c>
      <c r="D3" s="51">
        <f t="shared" ref="D3:D13" si="0">(C3/$C$14)*100%</f>
        <v>0.15407597097737943</v>
      </c>
    </row>
    <row r="4" spans="1:4" x14ac:dyDescent="0.25">
      <c r="B4" s="55" t="s">
        <v>227</v>
      </c>
      <c r="C4" s="55">
        <v>280</v>
      </c>
      <c r="D4" s="51">
        <f t="shared" si="0"/>
        <v>0.1195049082373026</v>
      </c>
    </row>
    <row r="5" spans="1:4" x14ac:dyDescent="0.25">
      <c r="B5" s="55" t="s">
        <v>228</v>
      </c>
      <c r="C5" s="55">
        <v>220</v>
      </c>
      <c r="D5" s="51">
        <f t="shared" si="0"/>
        <v>9.3896713615023469E-2</v>
      </c>
    </row>
    <row r="6" spans="1:4" x14ac:dyDescent="0.25">
      <c r="B6" s="55" t="s">
        <v>229</v>
      </c>
      <c r="C6" s="55">
        <v>128</v>
      </c>
      <c r="D6" s="51">
        <f t="shared" si="0"/>
        <v>5.4630815194195478E-2</v>
      </c>
    </row>
    <row r="7" spans="1:4" x14ac:dyDescent="0.25">
      <c r="B7" s="55" t="s">
        <v>230</v>
      </c>
      <c r="C7" s="55">
        <v>118</v>
      </c>
      <c r="D7" s="51">
        <f t="shared" si="0"/>
        <v>5.0362782757148956E-2</v>
      </c>
    </row>
    <row r="8" spans="1:4" x14ac:dyDescent="0.25">
      <c r="B8" s="55" t="s">
        <v>231</v>
      </c>
      <c r="C8" s="55">
        <v>112</v>
      </c>
      <c r="D8" s="51">
        <f t="shared" si="0"/>
        <v>4.7801963294921042E-2</v>
      </c>
    </row>
    <row r="9" spans="1:4" x14ac:dyDescent="0.25">
      <c r="B9" s="55" t="s">
        <v>232</v>
      </c>
      <c r="C9" s="55">
        <v>42</v>
      </c>
      <c r="D9" s="51">
        <f t="shared" si="0"/>
        <v>1.7925736235595392E-2</v>
      </c>
    </row>
    <row r="10" spans="1:4" x14ac:dyDescent="0.25">
      <c r="B10" s="55" t="s">
        <v>233</v>
      </c>
      <c r="C10" s="55">
        <v>42</v>
      </c>
      <c r="D10" s="51">
        <f t="shared" si="0"/>
        <v>1.7925736235595392E-2</v>
      </c>
    </row>
    <row r="11" spans="1:4" x14ac:dyDescent="0.25">
      <c r="B11" s="55" t="s">
        <v>189</v>
      </c>
      <c r="C11" s="55">
        <v>24</v>
      </c>
      <c r="D11" s="51">
        <f t="shared" si="0"/>
        <v>1.0243277848911651E-2</v>
      </c>
    </row>
    <row r="12" spans="1:4" x14ac:dyDescent="0.25">
      <c r="B12" s="55" t="s">
        <v>234</v>
      </c>
      <c r="C12" s="55">
        <v>16</v>
      </c>
      <c r="D12" s="51">
        <f t="shared" si="0"/>
        <v>6.8288518992744348E-3</v>
      </c>
    </row>
    <row r="13" spans="1:4" x14ac:dyDescent="0.25">
      <c r="B13" s="55" t="s">
        <v>235</v>
      </c>
      <c r="C13" s="55">
        <v>12</v>
      </c>
      <c r="D13" s="51">
        <f t="shared" si="0"/>
        <v>5.1216389244558257E-3</v>
      </c>
    </row>
    <row r="14" spans="1:4" x14ac:dyDescent="0.25">
      <c r="B14" s="57" t="s">
        <v>6</v>
      </c>
      <c r="C14" s="57">
        <f>SUM(C2:C13)</f>
        <v>2343</v>
      </c>
      <c r="D14" s="36">
        <f>SUM(D2:D13)</f>
        <v>1</v>
      </c>
    </row>
    <row r="15" spans="1:4" x14ac:dyDescent="0.35">
      <c r="A15" s="1" t="s">
        <v>295</v>
      </c>
    </row>
    <row r="17" spans="7:7" x14ac:dyDescent="0.25">
      <c r="G17" s="19"/>
    </row>
  </sheetData>
  <conditionalFormatting sqref="D2:D13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{B7BC9945-F590-4519-B49F-BDFA6B3A195C}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C9945-F590-4519-B49F-BDFA6B3A19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7 8 A 7 C A 6 9 - 7 0 4 B - 4 B 6 E - 9 7 9 5 - F 4 B F 6 9 9 6 5 D B F } "   T o u r I d = " 5 d 2 e 5 b 2 a - 0 9 e 9 - 4 7 6 4 - 9 b 4 6 - 7 a 9 8 d a e 6 a 2 9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a b a 4 c 7 6 - 1 3 d c - 4 6 1 a - b 5 7 d - 6 f b f 8 f d 9 8 d 9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 2 4 . 8 4 3 7 9 2 2 5 4 2 0 7 9 1 6 < / L a t i t u d e > < L o n g i t u d e > - 9 1 . 7 9 9 0 5 6 1 6 2 3 0 3 1 7 4 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 G u i d = " 3 9 3 b c e a f - a 8 1 5 - 4 c 8 d - b 9 4 f - c 6 9 a 8 e e 9 f 2 0 c "   R e v = " 2 "   R e v G u i d = " 0 1 6 2 3 1 a f - d d 3 9 - 4 a e b - a 8 2 9 - 6 2 3 d 0 a 8 7 a 4 9 3 " 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W 3 2 / a M B D H / 5 U o U h 9 x / C N 2 b E R A L R o V E n 1 p p W q v H j E Q L c Q o d o D u X 9 v D / q T 9 C 7 u U F L V s 0 i I 0 J v G U O H c X f 3 0 f n e 9 + f v 8 x G O 3 X R b A 1 l c t t m Y Y E 4 T A w 5 d x m e b l M w 9 o v e j I c D Q d 3 s J x p P 7 P l W M 9 X J o C g 0 v X 3 L k v D l f e b f h T t d j u 0 Y 8 h W y 4 h i T K L P D 7 M n 8 F z r 8 O i c / 9 2 5 l 5 f O 6 3 J u w u F g 6 g 6 R x 6 h 1 P q + s s w u P M u 0 1 2 u a u 1 k X + T X u Q j p b G s i x q 9 E N k 8 D U N R 3 N b l 7 5 6 e T T L 5 m h j W 9 j 1 l 1 y D + V k X t Q l W 8 z T 0 V d 3 s d G / s o 3 G 2 q J s / u Z N 1 U P g 0 Z E h h k S R C Y Y 6 5 k i T m Y V B A v n o J Q 1 g y q a i k l A o u K B g M B I z f b w 5 b T G y 1 1 t 6 b 7 D b L K u P c 8 E 3 P I P r N N G h 9 J r k p M p D j f A X p D / Y u 7 5 d 5 0 a o O o v 9 p e C f 3 o G Y 4 i E 5 U R h + y C P Y P a z h G 9 J p 3 e E 7 / T O i T 2 + i b M b u 5 I 2 d C i j F i C h M K d J Q S W D H Z Q m K I 8 5 g p + J g Q x Q R m X S E 9 b X R e X g m h V u v F 8 E w 9 F N u 5 Z I A A 5 Z x j G V M q O e H i Q I Z Q R A T c F p i x R F L F V c f i a b S 8 X A m X V u v F u E w q u C / P B i O Q o J B 7 o a i g Q n F G D m A o i g E X l 1 g Q q K W E k b g j m V c 1 5 k r Q v I m 9 G J v b A h p g e S 4 c D t 1 M M S p x o i h l A t 7 a q o F 7 T m I K P U f R m A v M u 1 5 n 9 w a a U H k t h X N U e z E 8 D 7 b I 9 P Y E z 0 I X r t t Q E C e I Y m j 7 W B G R x B L H S V s 8 E s W C Y 0 x h V I B 2 w y n r W D y N H r v V V 1 I 9 R 7 X / h E 8 0 b U a E k z l z + A u l S R J d o g o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Props1.xml><?xml version="1.0" encoding="utf-8"?>
<ds:datastoreItem xmlns:ds="http://schemas.openxmlformats.org/officeDocument/2006/customXml" ds:itemID="{38AF5F69-BBC5-4C84-85E1-CB6899347C37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78A7CA69-704B-4B6E-9795-F4BF69965DBF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CA128EAE-852F-42BF-BA1D-D57C0B4BA2BE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Nivel</vt:lpstr>
      <vt:lpstr>División</vt:lpstr>
      <vt:lpstr>Género</vt:lpstr>
      <vt:lpstr>Edad</vt:lpstr>
      <vt:lpstr>Estado</vt:lpstr>
      <vt:lpstr>Lengua Indígena</vt:lpstr>
      <vt:lpstr>País</vt:lpstr>
      <vt:lpstr>Programa Educativo</vt:lpstr>
      <vt:lpstr>Discapacidad</vt:lpstr>
      <vt:lpstr>CIEES</vt:lpstr>
      <vt:lpstr>Servidores Públicos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Mazzei</dc:creator>
  <cp:keywords/>
  <dc:description/>
  <cp:lastModifiedBy>Elena Ireta Corona</cp:lastModifiedBy>
  <cp:revision/>
  <dcterms:created xsi:type="dcterms:W3CDTF">2017-12-07T00:10:00Z</dcterms:created>
  <dcterms:modified xsi:type="dcterms:W3CDTF">2022-02-15T21:14:22Z</dcterms:modified>
  <cp:category/>
  <cp:contentStatus/>
</cp:coreProperties>
</file>