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3/"/>
    </mc:Choice>
  </mc:AlternateContent>
  <xr:revisionPtr revIDLastSave="0" documentId="13_ncr:1_{DF346A84-6949-EB49-932B-60E8F9ABE1D9}" xr6:coauthVersionLast="47" xr6:coauthVersionMax="47" xr10:uidLastSave="{00000000-0000-0000-0000-000000000000}"/>
  <bookViews>
    <workbookView xWindow="0" yWindow="500" windowWidth="38400" windowHeight="19280" tabRatio="800" activeTab="9" xr2:uid="{00000000-000D-0000-FFFF-FFFF00000000}"/>
  </bookViews>
  <sheets>
    <sheet name="Nivel" sheetId="19" r:id="rId1"/>
    <sheet name="División" sheetId="20" r:id="rId2"/>
    <sheet name="Género" sheetId="11" r:id="rId3"/>
    <sheet name="Edad" sheetId="26" r:id="rId4"/>
    <sheet name="Estado" sheetId="21" r:id="rId5"/>
    <sheet name="Lengua Indígena" sheetId="13" r:id="rId6"/>
    <sheet name="País" sheetId="29" r:id="rId7"/>
    <sheet name="Programa Educativo" sheetId="18" r:id="rId8"/>
    <sheet name="Discapacidad" sheetId="17" r:id="rId9"/>
    <sheet name="CIEES" sheetId="25" r:id="rId10"/>
  </sheets>
  <definedNames>
    <definedName name="_xlnm._FilterDatabase" localSheetId="8" hidden="1">Discapacidad!#REF!</definedName>
    <definedName name="_xlnm._FilterDatabase" localSheetId="4" hidden="1">Estado!$A$1:$D$1</definedName>
    <definedName name="_xlnm._FilterDatabase" localSheetId="7" hidden="1">'Programa Educativo'!$A$1:$C$47</definedName>
    <definedName name="_xlcn.WorksheetConnection_mexicanosenelextranjeroB2C91" hidden="1">País!$B$2:$C$9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5" l="1"/>
  <c r="C59" i="29" l="1"/>
  <c r="D4" i="29" s="1"/>
  <c r="C46" i="13"/>
  <c r="F10" i="26"/>
  <c r="F9" i="26"/>
  <c r="F8" i="26"/>
  <c r="F7" i="26"/>
  <c r="F6" i="26"/>
  <c r="F5" i="26"/>
  <c r="F4" i="26"/>
  <c r="F11" i="26"/>
  <c r="G3" i="26" s="1"/>
  <c r="G10" i="26"/>
  <c r="G9" i="26"/>
  <c r="G8" i="26"/>
  <c r="G7" i="26"/>
  <c r="G6" i="26"/>
  <c r="G5" i="26"/>
  <c r="G4" i="26"/>
  <c r="C4" i="26"/>
  <c r="D3" i="29"/>
  <c r="D53" i="29" l="1"/>
  <c r="D54" i="29"/>
  <c r="D55" i="29"/>
  <c r="D56" i="29"/>
  <c r="D57" i="29"/>
  <c r="D58" i="29"/>
  <c r="D52" i="29"/>
  <c r="D43" i="29"/>
  <c r="D27" i="29"/>
  <c r="D5" i="29"/>
  <c r="D39" i="29"/>
  <c r="D19" i="29"/>
  <c r="D50" i="29"/>
  <c r="D36" i="29"/>
  <c r="D18" i="29"/>
  <c r="D49" i="29"/>
  <c r="D34" i="29"/>
  <c r="D13" i="29"/>
  <c r="D33" i="29"/>
  <c r="D11" i="29"/>
  <c r="D44" i="29"/>
  <c r="D29" i="29"/>
  <c r="D10" i="29"/>
  <c r="D41" i="29"/>
  <c r="D26" i="29"/>
  <c r="D40" i="29"/>
  <c r="D21" i="29"/>
  <c r="D2" i="29"/>
  <c r="D48" i="29"/>
  <c r="D42" i="29"/>
  <c r="D32" i="29"/>
  <c r="D25" i="29"/>
  <c r="D17" i="29"/>
  <c r="D9" i="29"/>
  <c r="D47" i="29"/>
  <c r="D31" i="29"/>
  <c r="D24" i="29"/>
  <c r="D16" i="29"/>
  <c r="D8" i="29"/>
  <c r="D46" i="29"/>
  <c r="D38" i="29"/>
  <c r="D23" i="29"/>
  <c r="D15" i="29"/>
  <c r="D7" i="29"/>
  <c r="D37" i="29"/>
  <c r="D30" i="29"/>
  <c r="D22" i="29"/>
  <c r="D14" i="29"/>
  <c r="D6" i="29"/>
  <c r="D51" i="29"/>
  <c r="D45" i="29"/>
  <c r="D35" i="29"/>
  <c r="D28" i="29"/>
  <c r="D20" i="29"/>
  <c r="D12" i="29"/>
  <c r="D59" i="29" l="1"/>
  <c r="F3" i="26" l="1"/>
  <c r="B73" i="26" l="1"/>
  <c r="C71" i="26" s="1"/>
  <c r="C3" i="26"/>
  <c r="B10" i="17"/>
  <c r="B35" i="21"/>
  <c r="C70" i="26" l="1"/>
  <c r="C72" i="26"/>
  <c r="C68" i="26"/>
  <c r="C69" i="26"/>
  <c r="G11" i="26"/>
  <c r="C67" i="26"/>
  <c r="C12" i="26"/>
  <c r="C6" i="26"/>
  <c r="C11" i="26"/>
  <c r="C8" i="26"/>
  <c r="C10" i="26"/>
  <c r="C7" i="26"/>
  <c r="C21" i="26"/>
  <c r="C5" i="26"/>
  <c r="C9" i="26"/>
  <c r="C27" i="26"/>
  <c r="C29" i="26"/>
  <c r="C2" i="26"/>
  <c r="C20" i="26"/>
  <c r="C30" i="26"/>
  <c r="C38" i="26"/>
  <c r="C15" i="26"/>
  <c r="C54" i="26"/>
  <c r="C18" i="26"/>
  <c r="C62" i="26"/>
  <c r="C17" i="26"/>
  <c r="C34" i="26"/>
  <c r="C19" i="26"/>
  <c r="C43" i="26"/>
  <c r="C13" i="26"/>
  <c r="C22" i="26"/>
  <c r="C45" i="26"/>
  <c r="C14" i="26"/>
  <c r="C24" i="26"/>
  <c r="C46" i="26"/>
  <c r="C35" i="26"/>
  <c r="C50" i="26"/>
  <c r="C16" i="26"/>
  <c r="C25" i="26"/>
  <c r="C36" i="26"/>
  <c r="C51" i="26"/>
  <c r="C26" i="26"/>
  <c r="C37" i="26"/>
  <c r="C53" i="26"/>
  <c r="C28" i="26"/>
  <c r="C42" i="26"/>
  <c r="C61" i="26"/>
  <c r="C52" i="26"/>
  <c r="C44" i="26"/>
  <c r="C60" i="26"/>
  <c r="C23" i="26"/>
  <c r="C31" i="26"/>
  <c r="C39" i="26"/>
  <c r="C47" i="26"/>
  <c r="C55" i="26"/>
  <c r="C63" i="26"/>
  <c r="C32" i="26"/>
  <c r="C40" i="26"/>
  <c r="C48" i="26"/>
  <c r="C56" i="26"/>
  <c r="C64" i="26"/>
  <c r="C33" i="26"/>
  <c r="C41" i="26"/>
  <c r="C49" i="26"/>
  <c r="C57" i="26"/>
  <c r="C65" i="26"/>
  <c r="C58" i="26"/>
  <c r="C66" i="26"/>
  <c r="C59" i="26"/>
  <c r="C8" i="17"/>
  <c r="C9" i="17"/>
  <c r="C5" i="17"/>
  <c r="C6" i="17"/>
  <c r="C4" i="17"/>
  <c r="C3" i="17"/>
  <c r="C7" i="17"/>
  <c r="C30" i="21"/>
  <c r="C5" i="21"/>
  <c r="C14" i="21"/>
  <c r="C23" i="21"/>
  <c r="C31" i="21"/>
  <c r="C6" i="21"/>
  <c r="C15" i="21"/>
  <c r="C24" i="21"/>
  <c r="C10" i="21"/>
  <c r="C7" i="21"/>
  <c r="C26" i="21"/>
  <c r="C9" i="21"/>
  <c r="C18" i="21"/>
  <c r="C27" i="21"/>
  <c r="C25" i="21"/>
  <c r="C8" i="21"/>
  <c r="C2" i="21"/>
  <c r="C11" i="21"/>
  <c r="C19" i="21"/>
  <c r="C28" i="21"/>
  <c r="C17" i="21"/>
  <c r="C3" i="21"/>
  <c r="C12" i="21"/>
  <c r="C20" i="21"/>
  <c r="C29" i="21"/>
  <c r="C16" i="21"/>
  <c r="C4" i="21"/>
  <c r="C13" i="21"/>
  <c r="C22" i="21"/>
  <c r="C34" i="21"/>
  <c r="C21" i="21"/>
  <c r="C32" i="21"/>
  <c r="C33" i="21"/>
  <c r="C73" i="26" l="1"/>
  <c r="C35" i="21"/>
  <c r="F11" i="11"/>
  <c r="F12" i="11"/>
  <c r="F13" i="11"/>
  <c r="D44" i="13" l="1"/>
  <c r="D45" i="13"/>
  <c r="D40" i="13"/>
  <c r="D17" i="13"/>
  <c r="D18" i="13"/>
  <c r="D19" i="13"/>
  <c r="D20" i="13"/>
  <c r="D21" i="13"/>
  <c r="D4" i="13"/>
  <c r="D39" i="13"/>
  <c r="D15" i="13"/>
  <c r="D16" i="13"/>
  <c r="D26" i="13"/>
  <c r="D31" i="13"/>
  <c r="D37" i="13"/>
  <c r="D24" i="13"/>
  <c r="D14" i="13"/>
  <c r="D27" i="13"/>
  <c r="D32" i="13"/>
  <c r="D30" i="13"/>
  <c r="D22" i="13"/>
  <c r="D33" i="13"/>
  <c r="D38" i="13"/>
  <c r="D43" i="13"/>
  <c r="D29" i="13"/>
  <c r="D23" i="13"/>
  <c r="D28" i="13"/>
  <c r="D34" i="13"/>
  <c r="D41" i="13"/>
  <c r="D35" i="13"/>
  <c r="D36" i="13"/>
  <c r="D42" i="13"/>
  <c r="D25" i="13"/>
  <c r="D8" i="13"/>
  <c r="D13" i="13"/>
  <c r="D7" i="13"/>
  <c r="D12" i="13"/>
  <c r="D6" i="13"/>
  <c r="D11" i="13"/>
  <c r="D5" i="13"/>
  <c r="D10" i="13"/>
  <c r="D9" i="13"/>
  <c r="D46" i="13" l="1"/>
  <c r="B56" i="18"/>
  <c r="B47" i="18"/>
  <c r="C43" i="18" l="1"/>
  <c r="C37" i="18"/>
  <c r="C31" i="18"/>
  <c r="C25" i="18"/>
  <c r="C19" i="18"/>
  <c r="C13" i="18"/>
  <c r="C7" i="18"/>
  <c r="C32" i="18"/>
  <c r="C42" i="18"/>
  <c r="C36" i="18"/>
  <c r="C30" i="18"/>
  <c r="C24" i="18"/>
  <c r="C18" i="18"/>
  <c r="C12" i="18"/>
  <c r="C6" i="18"/>
  <c r="C26" i="18"/>
  <c r="C41" i="18"/>
  <c r="C35" i="18"/>
  <c r="C29" i="18"/>
  <c r="C23" i="18"/>
  <c r="C17" i="18"/>
  <c r="C11" i="18"/>
  <c r="C5" i="18"/>
  <c r="C20" i="18"/>
  <c r="C2" i="18"/>
  <c r="C46" i="18"/>
  <c r="C40" i="18"/>
  <c r="C34" i="18"/>
  <c r="C28" i="18"/>
  <c r="C22" i="18"/>
  <c r="C16" i="18"/>
  <c r="C10" i="18"/>
  <c r="C4" i="18"/>
  <c r="C14" i="18"/>
  <c r="C8" i="18"/>
  <c r="C45" i="18"/>
  <c r="C39" i="18"/>
  <c r="C33" i="18"/>
  <c r="C27" i="18"/>
  <c r="C21" i="18"/>
  <c r="C15" i="18"/>
  <c r="C9" i="18"/>
  <c r="C3" i="18"/>
  <c r="C38" i="18"/>
  <c r="C44" i="18"/>
  <c r="F10" i="11"/>
  <c r="B5" i="11"/>
  <c r="B6" i="20"/>
  <c r="B6" i="19"/>
  <c r="C47" i="18" l="1"/>
  <c r="C5" i="20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  <c r="C2" i="17"/>
  <c r="C10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<sst xmlns="http://schemas.openxmlformats.org/spreadsheetml/2006/main" count="295" uniqueCount="233">
  <si>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</si>
  <si>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</si>
  <si>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</si>
  <si>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</si>
  <si>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</si>
  <si>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</si>
  <si>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</si>
  <si>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Estadística 911, SEP.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</si>
  <si>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</si>
  <si>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</si>
  <si>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</si>
  <si>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</si>
  <si>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</si>
  <si>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</si>
  <si>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</si>
  <si>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</si>
  <si>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</si>
  <si>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</si>
  <si>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</si>
  <si>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</si>
  <si>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</si>
  <si>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21 a 30 años</t>
  </si>
  <si>
    <t>31 a 40 años</t>
  </si>
  <si>
    <t>41 a 50 años</t>
  </si>
  <si>
    <t>51 a 60 años</t>
  </si>
  <si>
    <t>61 a 70 años</t>
  </si>
  <si>
    <t>71 a 80 años</t>
  </si>
  <si>
    <t>81 a 93 años</t>
  </si>
  <si>
    <t>Estado</t>
  </si>
  <si>
    <t>México</t>
  </si>
  <si>
    <t>Ciudad de México</t>
  </si>
  <si>
    <t>Puebla</t>
  </si>
  <si>
    <t>Jalisco</t>
  </si>
  <si>
    <t>Veracruz</t>
  </si>
  <si>
    <t>Hidalgo</t>
  </si>
  <si>
    <t>Querétaro</t>
  </si>
  <si>
    <t>Guanajuato</t>
  </si>
  <si>
    <t>Baja california</t>
  </si>
  <si>
    <t>Yucatán</t>
  </si>
  <si>
    <t>Oaxaca</t>
  </si>
  <si>
    <t>Morelos</t>
  </si>
  <si>
    <t>Michoacán</t>
  </si>
  <si>
    <t>Chihuahua</t>
  </si>
  <si>
    <t>Nuevo León</t>
  </si>
  <si>
    <t>Quintana Roo</t>
  </si>
  <si>
    <t>Guerrero</t>
  </si>
  <si>
    <t>Tabasco</t>
  </si>
  <si>
    <t>Chiapas</t>
  </si>
  <si>
    <t>San Luis Potosí</t>
  </si>
  <si>
    <t>Sonora</t>
  </si>
  <si>
    <t>Coahuila</t>
  </si>
  <si>
    <t>Aguascalientes</t>
  </si>
  <si>
    <t>Tamaulipas</t>
  </si>
  <si>
    <t>Tlaxcala</t>
  </si>
  <si>
    <t>Durango</t>
  </si>
  <si>
    <t>Campeche</t>
  </si>
  <si>
    <t>Sinaloa</t>
  </si>
  <si>
    <t>Baja California sur</t>
  </si>
  <si>
    <t>Zacatecas</t>
  </si>
  <si>
    <t>Colima</t>
  </si>
  <si>
    <t>Fuera del país</t>
  </si>
  <si>
    <t>Nayarit</t>
  </si>
  <si>
    <t>Distribución de matrícula hablante de una lengua indígena nacional</t>
  </si>
  <si>
    <t>#</t>
  </si>
  <si>
    <t>Lengua indígena</t>
  </si>
  <si>
    <t>NAHUATL</t>
  </si>
  <si>
    <t>AKATEKO</t>
  </si>
  <si>
    <t>MAYA</t>
  </si>
  <si>
    <t>AMUZGO</t>
  </si>
  <si>
    <t>ZAPOTECO</t>
  </si>
  <si>
    <t>CHATINO</t>
  </si>
  <si>
    <t>MIXTECO</t>
  </si>
  <si>
    <t>CHICHIMECO JONAZ</t>
  </si>
  <si>
    <t>OTOMI</t>
  </si>
  <si>
    <t>CHINANTECO</t>
  </si>
  <si>
    <t>TOTONACO</t>
  </si>
  <si>
    <t>CHOCHOLTECO</t>
  </si>
  <si>
    <t>MAZAHUA</t>
  </si>
  <si>
    <t xml:space="preserve">CHOL </t>
  </si>
  <si>
    <t>MAZATECO</t>
  </si>
  <si>
    <t>CHOL (CH´OL)</t>
  </si>
  <si>
    <t>MIXE</t>
  </si>
  <si>
    <t>CHONTAL DE OAXACA</t>
  </si>
  <si>
    <t>TARASCO</t>
  </si>
  <si>
    <t>CHONTAL DE TABASCO</t>
  </si>
  <si>
    <t>TSELTAL</t>
  </si>
  <si>
    <t>CORA</t>
  </si>
  <si>
    <t>TSOTSIL</t>
  </si>
  <si>
    <t>CUICATECO</t>
  </si>
  <si>
    <t>HUASTECO</t>
  </si>
  <si>
    <t>HUAVE</t>
  </si>
  <si>
    <t>NO ESPECIFICADO</t>
  </si>
  <si>
    <t>HUICHOL</t>
  </si>
  <si>
    <t>MAM</t>
  </si>
  <si>
    <t>MAYO</t>
  </si>
  <si>
    <t>TARAHUMARA</t>
  </si>
  <si>
    <t>TLAPANECO</t>
  </si>
  <si>
    <t>YAQUI</t>
  </si>
  <si>
    <t>PAME</t>
  </si>
  <si>
    <t>POPOLOCA</t>
  </si>
  <si>
    <t>POPOLUCA DE LA SIERRA</t>
  </si>
  <si>
    <t>ZOQUE</t>
  </si>
  <si>
    <t>TEPEHUA</t>
  </si>
  <si>
    <t>TRIQUI</t>
  </si>
  <si>
    <t>TEPEHUANO DEL NORTE</t>
  </si>
  <si>
    <t>TEPEHUANO DEL SUR</t>
  </si>
  <si>
    <t>TOJOLABAL</t>
  </si>
  <si>
    <t>Total general</t>
  </si>
  <si>
    <t>País</t>
  </si>
  <si>
    <t>Estados Unidos</t>
  </si>
  <si>
    <t>Canadá</t>
  </si>
  <si>
    <t>Alemania</t>
  </si>
  <si>
    <t>Eslovaquia</t>
  </si>
  <si>
    <t>Brasil</t>
  </si>
  <si>
    <t>España</t>
  </si>
  <si>
    <t>Argentina</t>
  </si>
  <si>
    <t>Costa Rica</t>
  </si>
  <si>
    <t>Chile</t>
  </si>
  <si>
    <t>Puerto Rico</t>
  </si>
  <si>
    <t>Moldavia</t>
  </si>
  <si>
    <t>Grecia</t>
  </si>
  <si>
    <t>Italia</t>
  </si>
  <si>
    <t>República Checa</t>
  </si>
  <si>
    <t>Colombia</t>
  </si>
  <si>
    <t>Guatemala</t>
  </si>
  <si>
    <t>Países Bajos</t>
  </si>
  <si>
    <t>Austria</t>
  </si>
  <si>
    <t>Hong Kong</t>
  </si>
  <si>
    <t>Micronesia</t>
  </si>
  <si>
    <t>Bolivia</t>
  </si>
  <si>
    <t>China</t>
  </si>
  <si>
    <t>Ecuador</t>
  </si>
  <si>
    <t>Finlandia</t>
  </si>
  <si>
    <t>Francia</t>
  </si>
  <si>
    <t>Japón</t>
  </si>
  <si>
    <t>Rusia</t>
  </si>
  <si>
    <t>Suiza</t>
  </si>
  <si>
    <t>Bélgica</t>
  </si>
  <si>
    <t>República Dominicana</t>
  </si>
  <si>
    <t>Suecia</t>
  </si>
  <si>
    <t>Uruguay</t>
  </si>
  <si>
    <t>Venezuela</t>
  </si>
  <si>
    <t>Australia</t>
  </si>
  <si>
    <t>El Salvador</t>
  </si>
  <si>
    <t>Emiratos Árabes Unidos</t>
  </si>
  <si>
    <t>Malasia</t>
  </si>
  <si>
    <t>Polonia</t>
  </si>
  <si>
    <t>Reino Unido</t>
  </si>
  <si>
    <t>Turquía</t>
  </si>
  <si>
    <t>Dinamarca</t>
  </si>
  <si>
    <t>Hungría</t>
  </si>
  <si>
    <t>Irlanda</t>
  </si>
  <si>
    <t>Islandia</t>
  </si>
  <si>
    <t>Panamá</t>
  </si>
  <si>
    <t>Perú</t>
  </si>
  <si>
    <t>Baréin</t>
  </si>
  <si>
    <t>Catar</t>
  </si>
  <si>
    <t>Croacia</t>
  </si>
  <si>
    <t>Nueva Zelanda</t>
  </si>
  <si>
    <t>Serbia</t>
  </si>
  <si>
    <t>Programa Educativo</t>
  </si>
  <si>
    <t>Lic. en Derecho</t>
  </si>
  <si>
    <t>Lic. en Nutrición Aplicada</t>
  </si>
  <si>
    <t>Lic. en Gestión y Administración de PyME</t>
  </si>
  <si>
    <t>Ing. en Desarrollo de Software</t>
  </si>
  <si>
    <t>Lic. en Contaduría y Finanzas Públicas</t>
  </si>
  <si>
    <t>Lic. en Mercadotecnia Internacional</t>
  </si>
  <si>
    <t>Lic. en Administración de Empresas Turísticas</t>
  </si>
  <si>
    <t>Ing. en Logística y Transporte</t>
  </si>
  <si>
    <t>Ing. en Biotecnología</t>
  </si>
  <si>
    <t>Lic. en Seguridad Pública</t>
  </si>
  <si>
    <t>Ing. en Telemática</t>
  </si>
  <si>
    <t>Lic. en Matemáticas</t>
  </si>
  <si>
    <t>Lic. en Administración y Gestión Pública</t>
  </si>
  <si>
    <t>Ing. en Energías Renovables</t>
  </si>
  <si>
    <t>Lic. en Gerencia de Servicios de Salud</t>
  </si>
  <si>
    <t>Lic. en Políticas y Proyectos Sociales</t>
  </si>
  <si>
    <t>Ing. en Gestión Industrial</t>
  </si>
  <si>
    <t>Lic. en Promoción y Educación para la Salud</t>
  </si>
  <si>
    <t>Lic. en Desarrollo Comunitario</t>
  </si>
  <si>
    <t>Ing. en Tecnología Ambiental</t>
  </si>
  <si>
    <t>Lic. en Enseñanza de las Matemáticas</t>
  </si>
  <si>
    <t>TSU en Urgencias Médicas</t>
  </si>
  <si>
    <t>TSU en Gestión y Administración de PyME</t>
  </si>
  <si>
    <t>TSU en Desarrollo de Software</t>
  </si>
  <si>
    <t>M. en Seguridad Alimentaria</t>
  </si>
  <si>
    <t>M. Enseñanza de la Historia de México</t>
  </si>
  <si>
    <t>TSU en Logística y Transporte</t>
  </si>
  <si>
    <t>TSU en Gestión en Alimentación y Nutrición</t>
  </si>
  <si>
    <t>TSU en Mercadotecnia Internacional</t>
  </si>
  <si>
    <t>Lic. en Seguridad Alimentaria</t>
  </si>
  <si>
    <t>TSU en Administración de Empresas Turísticas</t>
  </si>
  <si>
    <t>TSU en Seguridad Pública</t>
  </si>
  <si>
    <t>Lic. en Gestión Territorial</t>
  </si>
  <si>
    <t>TSU en Telemática</t>
  </si>
  <si>
    <t>TSU en Biotecnología</t>
  </si>
  <si>
    <t>TSU en Energías Renovables</t>
  </si>
  <si>
    <t>TSU en Desarrollo Comunitario</t>
  </si>
  <si>
    <t>TSU en Matemáticas</t>
  </si>
  <si>
    <t>TSU en Gestión de Servicios de Salud</t>
  </si>
  <si>
    <t>TSU en Tecnología Ambiental</t>
  </si>
  <si>
    <t>TSU en Proyectos Sociales</t>
  </si>
  <si>
    <t>TSU en Gestión Industrial</t>
  </si>
  <si>
    <t>Esp. en Enseñanza de la Historia de México</t>
  </si>
  <si>
    <t>TSU en Promoción de la Salud</t>
  </si>
  <si>
    <t>TSU en Promotoría Comunitaria</t>
  </si>
  <si>
    <t>Matricula 2021-2</t>
  </si>
  <si>
    <t>Posgrado</t>
  </si>
  <si>
    <t>TSU</t>
  </si>
  <si>
    <t>Licenciatura e Ingeniería</t>
  </si>
  <si>
    <t>Discapacidad</t>
  </si>
  <si>
    <t>Sordera</t>
  </si>
  <si>
    <t>Ceguera</t>
  </si>
  <si>
    <t>No.</t>
  </si>
  <si>
    <t>Programa Educativo Nivel Licenciatura</t>
  </si>
  <si>
    <t>Matrícula_Lic</t>
  </si>
  <si>
    <t>Nivel CIEES</t>
  </si>
  <si>
    <t>Años</t>
  </si>
  <si>
    <t>TOTAL</t>
  </si>
  <si>
    <t>Azerbaiyán</t>
  </si>
  <si>
    <t>Belice</t>
  </si>
  <si>
    <t>Mauritania</t>
  </si>
  <si>
    <t>Jamaica</t>
  </si>
  <si>
    <t>Portugal</t>
  </si>
  <si>
    <t>Singapur</t>
  </si>
  <si>
    <t>Discapacidad física/ motriz</t>
  </si>
  <si>
    <t>Baja visión</t>
  </si>
  <si>
    <t xml:space="preserve">Discapacidad Intelectual </t>
  </si>
  <si>
    <t>Discapacidad múltiple</t>
  </si>
  <si>
    <t>Discapacidad Psicosocial</t>
  </si>
  <si>
    <t>Hipoacusia</t>
  </si>
  <si>
    <t xml:space="preserve">Lic. en Seguridad Alimentaria </t>
  </si>
  <si>
    <t>Lic. Gestión y Administración de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</si>
</sst>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  <font>
      <sz val="11"/>
      <name val="Montserrat"/>
    </font>
    <font>
      <sz val="11"/>
      <color rgb="FF691C32"/>
      <name val="Montserrat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3" fontId="4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8" fillId="0" borderId="0" xfId="0" applyFont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3" fontId="7" fillId="0" borderId="8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9" fontId="4" fillId="3" borderId="10" xfId="1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0" xfId="0" applyNumberFormat="1" applyFont="1"/>
    <xf numFmtId="0" fontId="9" fillId="0" borderId="12" xfId="0" applyFont="1" applyBorder="1"/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10" fontId="2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8" xfId="0" applyFont="1" applyBorder="1"/>
    <xf numFmtId="0" fontId="2" fillId="0" borderId="8" xfId="0" applyFont="1" applyBorder="1"/>
    <xf numFmtId="3" fontId="5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7" fillId="6" borderId="10" xfId="0" applyFont="1" applyFill="1" applyBorder="1"/>
    <xf numFmtId="0" fontId="2" fillId="0" borderId="8" xfId="0" applyFont="1" applyBorder="1" applyAlignment="1">
      <alignment horizontal="center"/>
    </xf>
    <xf numFmtId="3" fontId="5" fillId="0" borderId="8" xfId="0" applyNumberFormat="1" applyFont="1" applyBorder="1"/>
    <xf numFmtId="0" fontId="7" fillId="6" borderId="8" xfId="0" applyFont="1" applyFill="1" applyBorder="1"/>
    <xf numFmtId="3" fontId="5" fillId="0" borderId="10" xfId="0" applyNumberFormat="1" applyFont="1" applyBorder="1"/>
    <xf numFmtId="0" fontId="2" fillId="0" borderId="10" xfId="0" applyFont="1" applyBorder="1" applyAlignment="1">
      <alignment horizontal="center"/>
    </xf>
    <xf numFmtId="3" fontId="5" fillId="6" borderId="10" xfId="0" applyNumberFormat="1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11"/>
  <sheetViews>
    <sheetView showGridLines="0" zoomScaleNormal="100" workbookViewId="0">
      <selection activeCell="E15" sqref="E15"/>
    </sheetView>
  </sheetViews>
  <sheetFormatPr baseColWidth="10" defaultColWidth="10.83203125" defaultRowHeight="15" x14ac:dyDescent="0.2"/>
  <cols>
    <col min="1" max="1" width="33.5" style="16" bestFit="1" customWidth="1"/>
    <col min="2" max="2" width="11.83203125" style="16" bestFit="1" customWidth="1"/>
    <col min="3" max="16384" width="10.83203125" style="16"/>
  </cols>
  <sheetData>
    <row r="1" spans="1:3" ht="16" x14ac:dyDescent="0.2">
      <c r="A1" s="14" t="s">
        <v>0</v>
      </c>
      <c r="B1" s="14" t="s">
        <v>1</v>
      </c>
    </row>
    <row r="2" spans="1:3" x14ac:dyDescent="0.2">
      <c r="A2" s="17" t="s">
        <v>2</v>
      </c>
      <c r="B2" s="23">
        <v>120795</v>
      </c>
    </row>
    <row r="3" spans="1:3" x14ac:dyDescent="0.2">
      <c r="A3" s="17" t="s">
        <v>3</v>
      </c>
      <c r="B3" s="23">
        <v>4004</v>
      </c>
    </row>
    <row r="4" spans="1:3" x14ac:dyDescent="0.2">
      <c r="A4" s="17" t="s">
        <v>4</v>
      </c>
      <c r="B4" s="23">
        <v>49</v>
      </c>
    </row>
    <row r="5" spans="1:3" x14ac:dyDescent="0.2">
      <c r="A5" s="17" t="s">
        <v>5</v>
      </c>
      <c r="B5" s="23">
        <v>239</v>
      </c>
    </row>
    <row r="6" spans="1:3" x14ac:dyDescent="0.2">
      <c r="A6" s="37" t="s">
        <v>6</v>
      </c>
      <c r="B6" s="15">
        <f>SUM(B2:B5)</f>
        <v>125087</v>
      </c>
    </row>
    <row r="7" spans="1:3" x14ac:dyDescent="0.2">
      <c r="A7" s="1" t="s">
        <v>7</v>
      </c>
    </row>
    <row r="9" spans="1:3" x14ac:dyDescent="0.2">
      <c r="A9"/>
      <c r="B9"/>
      <c r="C9"/>
    </row>
    <row r="10" spans="1:3" x14ac:dyDescent="0.2">
      <c r="A10"/>
      <c r="B10"/>
      <c r="C10"/>
    </row>
    <row r="11" spans="1:3" x14ac:dyDescent="0.2">
      <c r="A11"/>
      <c r="B11"/>
      <c r="C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C12" sqref="C12"/>
    </sheetView>
  </sheetViews>
  <sheetFormatPr baseColWidth="10" defaultColWidth="10.83203125" defaultRowHeight="15" x14ac:dyDescent="0.2"/>
  <cols>
    <col min="1" max="1" width="16.5" style="16" customWidth="1"/>
    <col min="2" max="2" width="12.5" style="16" customWidth="1"/>
    <col min="3" max="3" width="12.1640625" style="16" customWidth="1"/>
    <col min="4" max="16384" width="10.83203125" style="16"/>
  </cols>
  <sheetData>
    <row r="1" spans="1:3" ht="16" x14ac:dyDescent="0.2">
      <c r="A1" s="8" t="s">
        <v>8</v>
      </c>
      <c r="B1" s="8" t="s">
        <v>1</v>
      </c>
      <c r="C1" s="8" t="s">
        <v>9</v>
      </c>
    </row>
    <row r="2" spans="1:3" ht="16.5" customHeight="1" x14ac:dyDescent="0.2">
      <c r="A2" s="18" t="s">
        <v>10</v>
      </c>
      <c r="B2" s="23">
        <v>58849</v>
      </c>
      <c r="C2" s="19">
        <f>(B2/$B$6)*100%</f>
        <v>0.47046455666855869</v>
      </c>
    </row>
    <row r="3" spans="1:3" x14ac:dyDescent="0.2">
      <c r="A3" s="18" t="s">
        <v>11</v>
      </c>
      <c r="B3" s="23">
        <v>33315</v>
      </c>
      <c r="C3" s="19">
        <f t="shared" ref="C3:C5" si="0">(B3/$B$6)*100%</f>
        <v>0.26633463109675665</v>
      </c>
    </row>
    <row r="4" spans="1:3" x14ac:dyDescent="0.2">
      <c r="A4" s="18" t="s">
        <v>12</v>
      </c>
      <c r="B4" s="23">
        <v>32635</v>
      </c>
      <c r="C4" s="19">
        <f t="shared" si="0"/>
        <v>0.26089841470336644</v>
      </c>
    </row>
    <row r="5" spans="1:3" x14ac:dyDescent="0.2">
      <c r="A5" s="18" t="s">
        <v>13</v>
      </c>
      <c r="B5" s="23">
        <v>288</v>
      </c>
      <c r="C5" s="19">
        <f t="shared" si="0"/>
        <v>2.3023975313182024E-3</v>
      </c>
    </row>
    <row r="6" spans="1:3" ht="16.5" customHeight="1" x14ac:dyDescent="0.2">
      <c r="A6" s="38" t="s">
        <v>6</v>
      </c>
      <c r="B6" s="13">
        <f>SUM(B2:B5)</f>
        <v>125087</v>
      </c>
      <c r="C6" s="6">
        <f>SUM(C2:C5)</f>
        <v>0.99999999999999989</v>
      </c>
    </row>
    <row r="7" spans="1:3" x14ac:dyDescent="0.2">
      <c r="A7" s="1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16"/>
  <sheetViews>
    <sheetView showGridLines="0" zoomScaleNormal="100" workbookViewId="0">
      <selection activeCell="E20" sqref="E20"/>
    </sheetView>
  </sheetViews>
  <sheetFormatPr baseColWidth="10" defaultColWidth="10.83203125" defaultRowHeight="15" x14ac:dyDescent="0.2"/>
  <cols>
    <col min="1" max="1" width="33.83203125" style="16" customWidth="1"/>
    <col min="2" max="2" width="11" style="16" bestFit="1" customWidth="1"/>
    <col min="3" max="3" width="14.6640625" style="16" bestFit="1" customWidth="1"/>
    <col min="4" max="4" width="8.5" style="16" bestFit="1" customWidth="1"/>
    <col min="5" max="5" width="16.5" style="16" customWidth="1"/>
    <col min="6" max="16384" width="10.83203125" style="16"/>
  </cols>
  <sheetData>
    <row r="2" spans="1:6" x14ac:dyDescent="0.2">
      <c r="A2" s="21" t="s">
        <v>14</v>
      </c>
      <c r="B2" s="21" t="s">
        <v>1</v>
      </c>
      <c r="C2" s="21" t="s">
        <v>9</v>
      </c>
    </row>
    <row r="3" spans="1:6" x14ac:dyDescent="0.2">
      <c r="A3" s="22" t="s">
        <v>15</v>
      </c>
      <c r="B3" s="44">
        <v>60862</v>
      </c>
      <c r="C3" s="24">
        <f>(B3/B5)*100%</f>
        <v>0.4865573560801682</v>
      </c>
    </row>
    <row r="4" spans="1:6" x14ac:dyDescent="0.2">
      <c r="A4" s="22" t="s">
        <v>16</v>
      </c>
      <c r="B4" s="44">
        <v>64225</v>
      </c>
      <c r="C4" s="24">
        <f>(B4/B5)*100%</f>
        <v>0.51344264391983174</v>
      </c>
    </row>
    <row r="5" spans="1:6" x14ac:dyDescent="0.2">
      <c r="A5" s="37" t="s">
        <v>6</v>
      </c>
      <c r="B5" s="15">
        <f>SUM(B3:B4)</f>
        <v>125087</v>
      </c>
      <c r="C5" s="25">
        <f>SUM(C3:C4)</f>
        <v>1</v>
      </c>
    </row>
    <row r="9" spans="1:6" x14ac:dyDescent="0.2">
      <c r="A9" s="21" t="s">
        <v>0</v>
      </c>
      <c r="B9" s="21" t="s">
        <v>15</v>
      </c>
      <c r="C9" s="21" t="s">
        <v>17</v>
      </c>
      <c r="D9" s="21" t="s">
        <v>16</v>
      </c>
      <c r="E9" s="21" t="s">
        <v>18</v>
      </c>
      <c r="F9" s="37" t="s">
        <v>6</v>
      </c>
    </row>
    <row r="10" spans="1:6" x14ac:dyDescent="0.2">
      <c r="A10" s="22" t="s">
        <v>2</v>
      </c>
      <c r="B10" s="23">
        <v>58502</v>
      </c>
      <c r="C10" s="24">
        <f>(B10/F14)*100%</f>
        <v>0.46769048742075514</v>
      </c>
      <c r="D10" s="23">
        <v>62293</v>
      </c>
      <c r="E10" s="24">
        <f>(D10/F14)*100%</f>
        <v>0.49799739381390551</v>
      </c>
      <c r="F10" s="23">
        <f>B10+D10</f>
        <v>120795</v>
      </c>
    </row>
    <row r="11" spans="1:6" x14ac:dyDescent="0.2">
      <c r="A11" s="22" t="s">
        <v>3</v>
      </c>
      <c r="B11" s="23">
        <v>2195</v>
      </c>
      <c r="C11" s="24">
        <f>(B11/F14)*100%</f>
        <v>1.7547786740428662E-2</v>
      </c>
      <c r="D11" s="23">
        <v>1809</v>
      </c>
      <c r="E11" s="24">
        <f>(D11/F14)*100%</f>
        <v>1.446193449359246E-2</v>
      </c>
      <c r="F11" s="23">
        <f t="shared" ref="F11:F13" si="0">B11+D11</f>
        <v>4004</v>
      </c>
    </row>
    <row r="12" spans="1:6" x14ac:dyDescent="0.2">
      <c r="A12" s="22" t="s">
        <v>4</v>
      </c>
      <c r="B12" s="23">
        <v>26</v>
      </c>
      <c r="C12" s="24">
        <f>(B12/F14)*100%</f>
        <v>2.0785533268844885E-4</v>
      </c>
      <c r="D12" s="23">
        <v>23</v>
      </c>
      <c r="E12" s="24">
        <f>(D12/F14)*100%</f>
        <v>1.838720250705509E-4</v>
      </c>
      <c r="F12" s="23">
        <f t="shared" si="0"/>
        <v>49</v>
      </c>
    </row>
    <row r="13" spans="1:6" x14ac:dyDescent="0.2">
      <c r="A13" s="22" t="s">
        <v>5</v>
      </c>
      <c r="B13" s="23">
        <v>139</v>
      </c>
      <c r="C13" s="24">
        <f>(B13/F14)*100%</f>
        <v>1.1112265862959381E-3</v>
      </c>
      <c r="D13" s="23">
        <v>100</v>
      </c>
      <c r="E13" s="24">
        <f>(D13/F14)*100%</f>
        <v>7.9944358726326476E-4</v>
      </c>
      <c r="F13" s="23">
        <f t="shared" si="0"/>
        <v>239</v>
      </c>
    </row>
    <row r="14" spans="1:6" x14ac:dyDescent="0.2">
      <c r="A14" s="92" t="s">
        <v>6</v>
      </c>
      <c r="B14" s="92"/>
      <c r="C14" s="92"/>
      <c r="D14" s="92"/>
      <c r="E14" s="92"/>
      <c r="F14" s="15">
        <f>SUM(F10:F13)</f>
        <v>125087</v>
      </c>
    </row>
    <row r="16" spans="1:6" x14ac:dyDescent="0.2">
      <c r="A16" s="1" t="s">
        <v>7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CB86-220D-41C2-A854-15C187D52045}">
  <dimension ref="A1:I73"/>
  <sheetViews>
    <sheetView showGridLines="0" topLeftCell="A68" zoomScaleNormal="100" workbookViewId="0">
      <selection activeCell="H13" sqref="H13"/>
    </sheetView>
  </sheetViews>
  <sheetFormatPr baseColWidth="10" defaultColWidth="10.83203125" defaultRowHeight="15" x14ac:dyDescent="0.2"/>
  <cols>
    <col min="1" max="3" width="15.6640625" style="16" customWidth="1"/>
    <col min="4" max="4" width="9.1640625" style="16"/>
    <col min="5" max="5" width="21.6640625" style="16" customWidth="1"/>
    <col min="6" max="6" width="11" style="16" bestFit="1" customWidth="1"/>
    <col min="7" max="7" width="12.5" style="16" customWidth="1"/>
    <col min="8" max="8" width="9.1640625" style="16"/>
    <col min="9" max="9" width="28.83203125" style="16" customWidth="1"/>
    <col min="10" max="16384" width="10.83203125" style="16"/>
  </cols>
  <sheetData>
    <row r="1" spans="1:9" x14ac:dyDescent="0.2">
      <c r="A1" s="21" t="s">
        <v>19</v>
      </c>
      <c r="B1" s="21" t="s">
        <v>1</v>
      </c>
      <c r="C1" s="21" t="s">
        <v>9</v>
      </c>
      <c r="I1" s="32"/>
    </row>
    <row r="2" spans="1:9" x14ac:dyDescent="0.2">
      <c r="A2" s="26">
        <v>16</v>
      </c>
      <c r="B2" s="27">
        <v>1</v>
      </c>
      <c r="C2" s="20">
        <f>(B2/B73)*100%</f>
        <v>7.9944358726326478E-6</v>
      </c>
      <c r="E2" s="21" t="s">
        <v>19</v>
      </c>
      <c r="F2" s="21" t="s">
        <v>1</v>
      </c>
      <c r="G2" s="21" t="s">
        <v>9</v>
      </c>
    </row>
    <row r="3" spans="1:9" x14ac:dyDescent="0.2">
      <c r="A3" s="28">
        <v>17</v>
      </c>
      <c r="B3" s="23">
        <v>9</v>
      </c>
      <c r="C3" s="9">
        <f t="shared" ref="C3" si="0">(B3/56258)*100%</f>
        <v>1.5997724768032992E-4</v>
      </c>
      <c r="E3" s="22" t="s">
        <v>20</v>
      </c>
      <c r="F3" s="23">
        <f>SUM(B2:B6)</f>
        <v>1159</v>
      </c>
      <c r="G3" s="24">
        <f>(F3/F11)*100%</f>
        <v>9.2655511763812381E-3</v>
      </c>
    </row>
    <row r="4" spans="1:9" x14ac:dyDescent="0.2">
      <c r="A4" s="28">
        <v>18</v>
      </c>
      <c r="B4" s="23">
        <v>134</v>
      </c>
      <c r="C4" s="9">
        <f t="shared" ref="C4" si="1">(B4/56258)*100%</f>
        <v>2.3818834654626897E-3</v>
      </c>
      <c r="E4" s="22" t="s">
        <v>21</v>
      </c>
      <c r="F4" s="23">
        <f>SUM(B7:B16)</f>
        <v>33527</v>
      </c>
      <c r="G4" s="24">
        <f>(F4/F11)*100%</f>
        <v>0.26802945150175478</v>
      </c>
    </row>
    <row r="5" spans="1:9" x14ac:dyDescent="0.2">
      <c r="A5" s="28">
        <v>19</v>
      </c>
      <c r="B5" s="23">
        <v>396</v>
      </c>
      <c r="C5" s="9">
        <f>(B5/B73)*100%</f>
        <v>3.1657966055625283E-3</v>
      </c>
      <c r="E5" s="22" t="s">
        <v>22</v>
      </c>
      <c r="F5" s="23">
        <f>SUM(B17:B26)</f>
        <v>51605</v>
      </c>
      <c r="G5" s="24">
        <f>(F5/F11)*100%</f>
        <v>0.4125528632072078</v>
      </c>
    </row>
    <row r="6" spans="1:9" x14ac:dyDescent="0.2">
      <c r="A6" s="28">
        <v>20</v>
      </c>
      <c r="B6" s="23">
        <v>619</v>
      </c>
      <c r="C6" s="9">
        <f>(B6/B73)*100%</f>
        <v>4.9485558051596086E-3</v>
      </c>
      <c r="E6" s="22" t="s">
        <v>23</v>
      </c>
      <c r="F6" s="23">
        <f>SUM(B27:B36)</f>
        <v>27523</v>
      </c>
      <c r="G6" s="24">
        <f>(F6/F11)*100%</f>
        <v>0.22003085852246837</v>
      </c>
    </row>
    <row r="7" spans="1:9" x14ac:dyDescent="0.2">
      <c r="A7" s="28">
        <v>21</v>
      </c>
      <c r="B7" s="23">
        <v>891</v>
      </c>
      <c r="C7" s="9">
        <f>(B7/B73)*100%</f>
        <v>7.1230423625156889E-3</v>
      </c>
      <c r="E7" s="22" t="s">
        <v>24</v>
      </c>
      <c r="F7" s="23">
        <f>SUM(B37:B46)</f>
        <v>9656</v>
      </c>
      <c r="G7" s="24">
        <f>(F7/F11)*100%</f>
        <v>7.7194272786140841E-2</v>
      </c>
    </row>
    <row r="8" spans="1:9" x14ac:dyDescent="0.2">
      <c r="A8" s="28">
        <v>22</v>
      </c>
      <c r="B8" s="23">
        <v>1504</v>
      </c>
      <c r="C8" s="9">
        <f>(B8/B73)*100%</f>
        <v>1.2023631552439502E-2</v>
      </c>
      <c r="E8" s="22" t="s">
        <v>25</v>
      </c>
      <c r="F8" s="23">
        <f>SUM(B47:B56)</f>
        <v>1499</v>
      </c>
      <c r="G8" s="24">
        <f>(F8/F11)*100%</f>
        <v>1.198365937307634E-2</v>
      </c>
    </row>
    <row r="9" spans="1:9" x14ac:dyDescent="0.2">
      <c r="A9" s="28">
        <v>23</v>
      </c>
      <c r="B9" s="23">
        <v>2073</v>
      </c>
      <c r="C9" s="9">
        <f>(B9/B73)*100%</f>
        <v>1.6572465563967478E-2</v>
      </c>
      <c r="E9" s="22" t="s">
        <v>26</v>
      </c>
      <c r="F9" s="23">
        <f>SUM(B57:B66)</f>
        <v>112</v>
      </c>
      <c r="G9" s="24">
        <f>(F9/F11)*100%</f>
        <v>8.9537681773485653E-4</v>
      </c>
    </row>
    <row r="10" spans="1:9" x14ac:dyDescent="0.2">
      <c r="A10" s="28">
        <v>24</v>
      </c>
      <c r="B10" s="23">
        <v>2531</v>
      </c>
      <c r="C10" s="9">
        <f>(B10/B73)*100%</f>
        <v>2.0233917193633232E-2</v>
      </c>
      <c r="E10" s="22" t="s">
        <v>27</v>
      </c>
      <c r="F10" s="23">
        <f>SUM(B67:B72)</f>
        <v>6</v>
      </c>
      <c r="G10" s="24">
        <f>(F10/F11)*100%</f>
        <v>4.7966615235795883E-5</v>
      </c>
    </row>
    <row r="11" spans="1:9" x14ac:dyDescent="0.2">
      <c r="A11" s="28">
        <v>25</v>
      </c>
      <c r="B11" s="23">
        <v>3061</v>
      </c>
      <c r="C11" s="9">
        <f>(B11/B73)*100%</f>
        <v>2.4470968206128534E-2</v>
      </c>
      <c r="E11" s="59" t="s">
        <v>6</v>
      </c>
      <c r="F11" s="60">
        <f>SUM(F2:F10)</f>
        <v>125087</v>
      </c>
      <c r="G11" s="61">
        <f>SUM(G2:G10)</f>
        <v>1</v>
      </c>
    </row>
    <row r="12" spans="1:9" x14ac:dyDescent="0.2">
      <c r="A12" s="28">
        <v>26</v>
      </c>
      <c r="B12" s="23">
        <v>3659</v>
      </c>
      <c r="C12" s="9">
        <f>(B12/B73)*100%</f>
        <v>2.9251640857962859E-2</v>
      </c>
      <c r="E12" s="56"/>
      <c r="F12" s="57"/>
      <c r="G12" s="58"/>
    </row>
    <row r="13" spans="1:9" x14ac:dyDescent="0.2">
      <c r="A13" s="28">
        <v>27</v>
      </c>
      <c r="B13" s="23">
        <v>4245</v>
      </c>
      <c r="C13" s="9">
        <f>(B13/B73)*100%</f>
        <v>3.3936380279325593E-2</v>
      </c>
    </row>
    <row r="14" spans="1:9" x14ac:dyDescent="0.2">
      <c r="A14" s="28">
        <v>28</v>
      </c>
      <c r="B14" s="23">
        <v>4764</v>
      </c>
      <c r="C14" s="9">
        <f>(B14/B73)*100%</f>
        <v>3.8085492497221936E-2</v>
      </c>
      <c r="E14" s="1" t="s">
        <v>7</v>
      </c>
    </row>
    <row r="15" spans="1:9" x14ac:dyDescent="0.2">
      <c r="A15" s="28">
        <v>29</v>
      </c>
      <c r="B15" s="23">
        <v>5269</v>
      </c>
      <c r="C15" s="9">
        <f>(B15/B73)*100%</f>
        <v>4.2122682612901419E-2</v>
      </c>
    </row>
    <row r="16" spans="1:9" x14ac:dyDescent="0.2">
      <c r="A16" s="28">
        <v>30</v>
      </c>
      <c r="B16" s="23">
        <v>5530</v>
      </c>
      <c r="C16" s="9">
        <f>(B16/B73)*100%</f>
        <v>4.4209230375658541E-2</v>
      </c>
    </row>
    <row r="17" spans="1:3" x14ac:dyDescent="0.2">
      <c r="A17" s="28">
        <v>31</v>
      </c>
      <c r="B17" s="23">
        <v>5720</v>
      </c>
      <c r="C17" s="9">
        <f>(B17/B73)*100%</f>
        <v>4.5728173191458742E-2</v>
      </c>
    </row>
    <row r="18" spans="1:3" x14ac:dyDescent="0.2">
      <c r="A18" s="28">
        <v>32</v>
      </c>
      <c r="B18" s="23">
        <v>5933</v>
      </c>
      <c r="C18" s="9">
        <f>(B18/B73)*100%</f>
        <v>4.7430988032329501E-2</v>
      </c>
    </row>
    <row r="19" spans="1:3" x14ac:dyDescent="0.2">
      <c r="A19" s="28">
        <v>33</v>
      </c>
      <c r="B19" s="23">
        <v>5973</v>
      </c>
      <c r="C19" s="9">
        <f>(B19/B73)*100%</f>
        <v>4.7750765467234807E-2</v>
      </c>
    </row>
    <row r="20" spans="1:3" x14ac:dyDescent="0.2">
      <c r="A20" s="28">
        <v>34</v>
      </c>
      <c r="B20" s="23">
        <v>5638</v>
      </c>
      <c r="C20" s="9">
        <f>(B20/B73)*100%</f>
        <v>4.5072629449902868E-2</v>
      </c>
    </row>
    <row r="21" spans="1:3" x14ac:dyDescent="0.2">
      <c r="A21" s="28">
        <v>35</v>
      </c>
      <c r="B21" s="23">
        <v>5453</v>
      </c>
      <c r="C21" s="9">
        <f>(B21/B73)*100%</f>
        <v>4.359365881346583E-2</v>
      </c>
    </row>
    <row r="22" spans="1:3" x14ac:dyDescent="0.2">
      <c r="A22" s="28">
        <v>36</v>
      </c>
      <c r="B22" s="23">
        <v>5029</v>
      </c>
      <c r="C22" s="9">
        <f>(B22/B73)*100%</f>
        <v>4.0204018003469587E-2</v>
      </c>
    </row>
    <row r="23" spans="1:3" x14ac:dyDescent="0.2">
      <c r="A23" s="28">
        <v>37</v>
      </c>
      <c r="B23" s="23">
        <v>4874</v>
      </c>
      <c r="C23" s="9">
        <f>(B23/B73)*100%</f>
        <v>3.8964880443211523E-2</v>
      </c>
    </row>
    <row r="24" spans="1:3" x14ac:dyDescent="0.2">
      <c r="A24" s="28">
        <v>38</v>
      </c>
      <c r="B24" s="23">
        <v>4585</v>
      </c>
      <c r="C24" s="9">
        <f>(B24/B73)*100%</f>
        <v>3.6654488476020687E-2</v>
      </c>
    </row>
    <row r="25" spans="1:3" x14ac:dyDescent="0.2">
      <c r="A25" s="28">
        <v>39</v>
      </c>
      <c r="B25" s="23">
        <v>4331</v>
      </c>
      <c r="C25" s="9">
        <f>(B25/B73)*100%</f>
        <v>3.4623901764371995E-2</v>
      </c>
    </row>
    <row r="26" spans="1:3" x14ac:dyDescent="0.2">
      <c r="A26" s="28">
        <v>40</v>
      </c>
      <c r="B26" s="23">
        <v>4069</v>
      </c>
      <c r="C26" s="9">
        <f>(B26/B73)*100%</f>
        <v>3.2529359565742245E-2</v>
      </c>
    </row>
    <row r="27" spans="1:3" x14ac:dyDescent="0.2">
      <c r="A27" s="28">
        <v>41</v>
      </c>
      <c r="B27" s="23">
        <v>3971</v>
      </c>
      <c r="C27" s="9">
        <f>(B27/B73)*100%</f>
        <v>3.1745904850224244E-2</v>
      </c>
    </row>
    <row r="28" spans="1:3" x14ac:dyDescent="0.2">
      <c r="A28" s="28">
        <v>42</v>
      </c>
      <c r="B28" s="23">
        <v>3521</v>
      </c>
      <c r="C28" s="9">
        <f>(B28/B73)*100%</f>
        <v>2.8148408707539551E-2</v>
      </c>
    </row>
    <row r="29" spans="1:3" x14ac:dyDescent="0.2">
      <c r="A29" s="28">
        <v>43</v>
      </c>
      <c r="B29" s="23">
        <v>3256</v>
      </c>
      <c r="C29" s="9">
        <f>(B29/B73)*100%</f>
        <v>2.60298832012919E-2</v>
      </c>
    </row>
    <row r="30" spans="1:3" x14ac:dyDescent="0.2">
      <c r="A30" s="28">
        <v>44</v>
      </c>
      <c r="B30" s="23">
        <v>2848</v>
      </c>
      <c r="C30" s="9">
        <f>(B30/B73)*100%</f>
        <v>2.2768153365257782E-2</v>
      </c>
    </row>
    <row r="31" spans="1:3" x14ac:dyDescent="0.2">
      <c r="A31" s="28">
        <v>45</v>
      </c>
      <c r="B31" s="23">
        <v>2694</v>
      </c>
      <c r="C31" s="9">
        <f>(B31/B73)*100%</f>
        <v>2.1537010240872352E-2</v>
      </c>
    </row>
    <row r="32" spans="1:3" x14ac:dyDescent="0.2">
      <c r="A32" s="28">
        <v>46</v>
      </c>
      <c r="B32" s="23">
        <v>2562</v>
      </c>
      <c r="C32" s="9">
        <f>(B32/B73)*100%</f>
        <v>2.0481744705684844E-2</v>
      </c>
    </row>
    <row r="33" spans="1:3" x14ac:dyDescent="0.2">
      <c r="A33" s="28">
        <v>47</v>
      </c>
      <c r="B33" s="23">
        <v>2399</v>
      </c>
      <c r="C33" s="9">
        <f>(B33/B73)*100%</f>
        <v>1.9178651658445723E-2</v>
      </c>
    </row>
    <row r="34" spans="1:3" x14ac:dyDescent="0.2">
      <c r="A34" s="28">
        <v>48</v>
      </c>
      <c r="B34" s="23">
        <v>2139</v>
      </c>
      <c r="C34" s="9">
        <f>(B34/B73)*100%</f>
        <v>1.7100098331561234E-2</v>
      </c>
    </row>
    <row r="35" spans="1:3" x14ac:dyDescent="0.2">
      <c r="A35" s="28">
        <v>49</v>
      </c>
      <c r="B35" s="23">
        <v>2165</v>
      </c>
      <c r="C35" s="9">
        <f>(B35/B73)*100%</f>
        <v>1.7307953664249684E-2</v>
      </c>
    </row>
    <row r="36" spans="1:3" x14ac:dyDescent="0.2">
      <c r="A36" s="28">
        <v>50</v>
      </c>
      <c r="B36" s="23">
        <v>1968</v>
      </c>
      <c r="C36" s="9">
        <f>(B36/B73)*100%</f>
        <v>1.573304979734105E-2</v>
      </c>
    </row>
    <row r="37" spans="1:3" x14ac:dyDescent="0.2">
      <c r="A37" s="28">
        <v>51</v>
      </c>
      <c r="B37" s="23">
        <v>1688</v>
      </c>
      <c r="C37" s="9">
        <f>(B37/B73)*100%</f>
        <v>1.349460775300391E-2</v>
      </c>
    </row>
    <row r="38" spans="1:3" x14ac:dyDescent="0.2">
      <c r="A38" s="28">
        <v>52</v>
      </c>
      <c r="B38" s="23">
        <v>1599</v>
      </c>
      <c r="C38" s="9">
        <f>(B38/B73)*100%</f>
        <v>1.2783102960339604E-2</v>
      </c>
    </row>
    <row r="39" spans="1:3" x14ac:dyDescent="0.2">
      <c r="A39" s="28">
        <v>53</v>
      </c>
      <c r="B39" s="23">
        <v>1365</v>
      </c>
      <c r="C39" s="9">
        <f>(B39/B73)*100%</f>
        <v>1.0912404966143563E-2</v>
      </c>
    </row>
    <row r="40" spans="1:3" x14ac:dyDescent="0.2">
      <c r="A40" s="28">
        <v>54</v>
      </c>
      <c r="B40" s="23">
        <v>1160</v>
      </c>
      <c r="C40" s="9">
        <f>(B40/B73)*100%</f>
        <v>9.273545612253872E-3</v>
      </c>
    </row>
    <row r="41" spans="1:3" x14ac:dyDescent="0.2">
      <c r="A41" s="28">
        <v>55</v>
      </c>
      <c r="B41" s="23">
        <v>963</v>
      </c>
      <c r="C41" s="9">
        <f>(B41/B73)*100%</f>
        <v>7.6986417453452395E-3</v>
      </c>
    </row>
    <row r="42" spans="1:3" x14ac:dyDescent="0.2">
      <c r="A42" s="28">
        <v>56</v>
      </c>
      <c r="B42" s="23">
        <v>786</v>
      </c>
      <c r="C42" s="9">
        <f>(B42/B73)*100%</f>
        <v>6.2836265958892612E-3</v>
      </c>
    </row>
    <row r="43" spans="1:3" x14ac:dyDescent="0.2">
      <c r="A43" s="28">
        <v>57</v>
      </c>
      <c r="B43" s="23">
        <v>656</v>
      </c>
      <c r="C43" s="9">
        <f>(B43/B73)*100%</f>
        <v>5.2443499324470169E-3</v>
      </c>
    </row>
    <row r="44" spans="1:3" x14ac:dyDescent="0.2">
      <c r="A44" s="28">
        <v>58</v>
      </c>
      <c r="B44" s="23">
        <v>555</v>
      </c>
      <c r="C44" s="9">
        <f>(B44/B73)*100%</f>
        <v>4.4369119093111194E-3</v>
      </c>
    </row>
    <row r="45" spans="1:3" x14ac:dyDescent="0.2">
      <c r="A45" s="28">
        <v>59</v>
      </c>
      <c r="B45" s="23">
        <v>475</v>
      </c>
      <c r="C45" s="9">
        <f>(B45/B73)*100%</f>
        <v>3.7973570395005078E-3</v>
      </c>
    </row>
    <row r="46" spans="1:3" x14ac:dyDescent="0.2">
      <c r="A46" s="28">
        <v>60</v>
      </c>
      <c r="B46" s="23">
        <v>409</v>
      </c>
      <c r="C46" s="9">
        <f>(B46/B73)*100%</f>
        <v>3.2697242719067531E-3</v>
      </c>
    </row>
    <row r="47" spans="1:3" x14ac:dyDescent="0.2">
      <c r="A47" s="28">
        <v>61</v>
      </c>
      <c r="B47" s="23">
        <v>315</v>
      </c>
      <c r="C47" s="9">
        <f>(B47/B73)*100%</f>
        <v>2.5182472998792841E-3</v>
      </c>
    </row>
    <row r="48" spans="1:3" x14ac:dyDescent="0.2">
      <c r="A48" s="28">
        <v>62</v>
      </c>
      <c r="B48" s="23">
        <v>278</v>
      </c>
      <c r="C48" s="9">
        <f>(B48/B73)*100%</f>
        <v>2.2224531725918762E-3</v>
      </c>
    </row>
    <row r="49" spans="1:3" x14ac:dyDescent="0.2">
      <c r="A49" s="28">
        <v>63</v>
      </c>
      <c r="B49" s="23">
        <v>234</v>
      </c>
      <c r="C49" s="9">
        <f>(B49/B73)*100%</f>
        <v>1.8706979941960395E-3</v>
      </c>
    </row>
    <row r="50" spans="1:3" x14ac:dyDescent="0.2">
      <c r="A50" s="28">
        <v>64</v>
      </c>
      <c r="B50" s="23">
        <v>180</v>
      </c>
      <c r="C50" s="9">
        <f>(B50/B73)*100%</f>
        <v>1.4389984570738765E-3</v>
      </c>
    </row>
    <row r="51" spans="1:3" x14ac:dyDescent="0.2">
      <c r="A51" s="28">
        <v>65</v>
      </c>
      <c r="B51" s="23">
        <v>131</v>
      </c>
      <c r="C51" s="9">
        <f>(B51/B73)*100%</f>
        <v>1.0472710993148769E-3</v>
      </c>
    </row>
    <row r="52" spans="1:3" x14ac:dyDescent="0.2">
      <c r="A52" s="28">
        <v>66</v>
      </c>
      <c r="B52" s="23">
        <v>114</v>
      </c>
      <c r="C52" s="9">
        <f>(B52/B73)*100%</f>
        <v>9.1136568948012179E-4</v>
      </c>
    </row>
    <row r="53" spans="1:3" x14ac:dyDescent="0.2">
      <c r="A53" s="28">
        <v>67</v>
      </c>
      <c r="B53" s="23">
        <v>73</v>
      </c>
      <c r="C53" s="9">
        <f>(B53/B73)*100%</f>
        <v>5.8359381870218328E-4</v>
      </c>
    </row>
    <row r="54" spans="1:3" x14ac:dyDescent="0.2">
      <c r="A54" s="28">
        <v>68</v>
      </c>
      <c r="B54" s="23">
        <v>73</v>
      </c>
      <c r="C54" s="9">
        <f>(B54/B73)*100%</f>
        <v>5.8359381870218328E-4</v>
      </c>
    </row>
    <row r="55" spans="1:3" x14ac:dyDescent="0.2">
      <c r="A55" s="28">
        <v>69</v>
      </c>
      <c r="B55" s="23">
        <v>60</v>
      </c>
      <c r="C55" s="9">
        <f>(B55/B73)*100%</f>
        <v>4.7966615235795883E-4</v>
      </c>
    </row>
    <row r="56" spans="1:3" x14ac:dyDescent="0.2">
      <c r="A56" s="28">
        <v>70</v>
      </c>
      <c r="B56" s="23">
        <v>41</v>
      </c>
      <c r="C56" s="9">
        <f>(B56/B73)*100%</f>
        <v>3.2777187077793856E-4</v>
      </c>
    </row>
    <row r="57" spans="1:3" x14ac:dyDescent="0.2">
      <c r="A57" s="28">
        <v>71</v>
      </c>
      <c r="B57" s="23">
        <v>34</v>
      </c>
      <c r="C57" s="9">
        <f>(B57/B73)*100%</f>
        <v>2.7181081966951004E-4</v>
      </c>
    </row>
    <row r="58" spans="1:3" x14ac:dyDescent="0.2">
      <c r="A58" s="28">
        <v>72</v>
      </c>
      <c r="B58" s="23">
        <v>23</v>
      </c>
      <c r="C58" s="9">
        <f>(B58/B73)*100%</f>
        <v>1.838720250705509E-4</v>
      </c>
    </row>
    <row r="59" spans="1:3" x14ac:dyDescent="0.2">
      <c r="A59" s="28">
        <v>73</v>
      </c>
      <c r="B59" s="23">
        <v>10</v>
      </c>
      <c r="C59" s="9">
        <f>(B59/B73)*100%</f>
        <v>7.9944358726326481E-5</v>
      </c>
    </row>
    <row r="60" spans="1:3" x14ac:dyDescent="0.2">
      <c r="A60" s="28">
        <v>74</v>
      </c>
      <c r="B60" s="23">
        <v>14</v>
      </c>
      <c r="C60" s="9">
        <f>(B60/B73)*100%</f>
        <v>1.1192210221685707E-4</v>
      </c>
    </row>
    <row r="61" spans="1:3" x14ac:dyDescent="0.2">
      <c r="A61" s="28">
        <v>75</v>
      </c>
      <c r="B61" s="23">
        <v>9</v>
      </c>
      <c r="C61" s="9">
        <f>(B61/B73)*100%</f>
        <v>7.1949922853693825E-5</v>
      </c>
    </row>
    <row r="62" spans="1:3" x14ac:dyDescent="0.2">
      <c r="A62" s="28">
        <v>76</v>
      </c>
      <c r="B62" s="23">
        <v>8</v>
      </c>
      <c r="C62" s="9">
        <f>(B62/B73)*100%</f>
        <v>6.3955486981061182E-5</v>
      </c>
    </row>
    <row r="63" spans="1:3" x14ac:dyDescent="0.2">
      <c r="A63" s="28">
        <v>77</v>
      </c>
      <c r="B63" s="23">
        <v>5</v>
      </c>
      <c r="C63" s="9">
        <f>(B63/B73)*100%</f>
        <v>3.9972179363163241E-5</v>
      </c>
    </row>
    <row r="64" spans="1:3" x14ac:dyDescent="0.2">
      <c r="A64" s="28">
        <v>78</v>
      </c>
      <c r="B64" s="23">
        <v>3</v>
      </c>
      <c r="C64" s="9">
        <f>(B64/B73)*100%</f>
        <v>2.3983307617897942E-5</v>
      </c>
    </row>
    <row r="65" spans="1:3" x14ac:dyDescent="0.2">
      <c r="A65" s="28">
        <v>79</v>
      </c>
      <c r="B65" s="23">
        <v>3</v>
      </c>
      <c r="C65" s="9">
        <f>(B65/B73)*100%</f>
        <v>2.3983307617897942E-5</v>
      </c>
    </row>
    <row r="66" spans="1:3" x14ac:dyDescent="0.2">
      <c r="A66" s="28">
        <v>80</v>
      </c>
      <c r="B66" s="23">
        <v>3</v>
      </c>
      <c r="C66" s="9">
        <f>(B66/B73)*100%</f>
        <v>2.3983307617897942E-5</v>
      </c>
    </row>
    <row r="67" spans="1:3" x14ac:dyDescent="0.2">
      <c r="A67" s="28">
        <v>82</v>
      </c>
      <c r="B67" s="23">
        <v>1</v>
      </c>
      <c r="C67" s="9">
        <f>(B67/B73)*100%</f>
        <v>7.9944358726326478E-6</v>
      </c>
    </row>
    <row r="68" spans="1:3" x14ac:dyDescent="0.2">
      <c r="A68" s="28">
        <v>84</v>
      </c>
      <c r="B68" s="23">
        <v>1</v>
      </c>
      <c r="C68" s="9">
        <f>(B68/B73)*100%</f>
        <v>7.9944358726326478E-6</v>
      </c>
    </row>
    <row r="69" spans="1:3" x14ac:dyDescent="0.2">
      <c r="A69" s="28">
        <v>85</v>
      </c>
      <c r="B69" s="23">
        <v>1</v>
      </c>
      <c r="C69" s="9">
        <f>(B69/B73)*100%</f>
        <v>7.9944358726326478E-6</v>
      </c>
    </row>
    <row r="70" spans="1:3" x14ac:dyDescent="0.2">
      <c r="A70" s="28">
        <v>86</v>
      </c>
      <c r="B70" s="23">
        <v>1</v>
      </c>
      <c r="C70" s="9">
        <f>(B70/B73)*100%</f>
        <v>7.9944358726326478E-6</v>
      </c>
    </row>
    <row r="71" spans="1:3" x14ac:dyDescent="0.2">
      <c r="A71" s="28">
        <v>90</v>
      </c>
      <c r="B71" s="23">
        <v>1</v>
      </c>
      <c r="C71" s="9">
        <f>(B71/B73)*100%</f>
        <v>7.9944358726326478E-6</v>
      </c>
    </row>
    <row r="72" spans="1:3" x14ac:dyDescent="0.2">
      <c r="A72" s="28">
        <v>93</v>
      </c>
      <c r="B72" s="23">
        <v>1</v>
      </c>
      <c r="C72" s="9">
        <f>(B72/B73)*100%</f>
        <v>7.9944358726326478E-6</v>
      </c>
    </row>
    <row r="73" spans="1:3" x14ac:dyDescent="0.2">
      <c r="A73" s="4" t="s">
        <v>6</v>
      </c>
      <c r="B73" s="15">
        <f>+SUM(B2:B72)</f>
        <v>125087</v>
      </c>
      <c r="C73" s="5">
        <f>SUM(C2:C72)</f>
        <v>1.0013986563833561</v>
      </c>
    </row>
  </sheetData>
  <conditionalFormatting sqref="C2:C72">
    <cfRule type="dataBar" priority="3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{67336CD2-87E8-4EAF-900C-08929E22DE43}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{839CE737-995F-4EF9-B5A6-DAF15697546B}</x14:id>
        </ext>
      </extLst>
    </cfRule>
  </conditionalFormatting>
  <conditionalFormatting sqref="G3:G10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{B1D9DE02-29D1-462F-A2C4-8C42271ECA3C}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{DE82CA0E-F885-4079-9774-8A07E04C4EE3}</x14:id>
        </ext>
      </extLs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336CD2-87E8-4EAF-900C-08929E22DE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9CE737-995F-4EF9-B5A6-DAF156975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C2:C72</xm:sqref>
        </x14:conditionalFormatting>
        <x14:conditionalFormatting xmlns:xm="http://schemas.microsoft.com/office/excel/2006/main">
          <x14:cfRule type="dataBar" id="{B1D9DE02-29D1-462F-A2C4-8C42271ECA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82CA0E-F885-4079-9774-8A07E04C4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61"/>
  <sheetViews>
    <sheetView showGridLines="0" topLeftCell="A11" zoomScaleNormal="100" workbookViewId="0">
      <selection activeCell="C40" sqref="C40"/>
    </sheetView>
  </sheetViews>
  <sheetFormatPr baseColWidth="10" defaultColWidth="10.83203125" defaultRowHeight="15" x14ac:dyDescent="0.2"/>
  <cols>
    <col min="1" max="1" width="34.83203125" style="16" bestFit="1" customWidth="1"/>
    <col min="2" max="2" width="11.83203125" style="16" bestFit="1" customWidth="1"/>
    <col min="3" max="3" width="8.6640625" style="31" bestFit="1" customWidth="1"/>
    <col min="4" max="4" width="11.5" style="16"/>
    <col min="5" max="16384" width="10.83203125" style="16"/>
  </cols>
  <sheetData>
    <row r="1" spans="1:3" x14ac:dyDescent="0.2">
      <c r="A1" s="7" t="s">
        <v>28</v>
      </c>
      <c r="B1" s="7" t="s">
        <v>1</v>
      </c>
      <c r="C1" s="7" t="s">
        <v>9</v>
      </c>
    </row>
    <row r="2" spans="1:3" x14ac:dyDescent="0.2">
      <c r="A2" s="62" t="s">
        <v>29</v>
      </c>
      <c r="B2" s="64">
        <v>31167</v>
      </c>
      <c r="C2" s="29">
        <f t="shared" ref="C2:C34" si="0">(B2/$B$35)*100%</f>
        <v>0.24916258284234172</v>
      </c>
    </row>
    <row r="3" spans="1:3" x14ac:dyDescent="0.2">
      <c r="A3" s="63" t="s">
        <v>30</v>
      </c>
      <c r="B3" s="65">
        <v>27912</v>
      </c>
      <c r="C3" s="29">
        <f t="shared" si="0"/>
        <v>0.22314069407692247</v>
      </c>
    </row>
    <row r="4" spans="1:3" x14ac:dyDescent="0.2">
      <c r="A4" s="63" t="s">
        <v>31</v>
      </c>
      <c r="B4" s="65">
        <v>5644</v>
      </c>
      <c r="C4" s="29">
        <f t="shared" si="0"/>
        <v>4.5120596065138664E-2</v>
      </c>
    </row>
    <row r="5" spans="1:3" x14ac:dyDescent="0.2">
      <c r="A5" s="63" t="s">
        <v>32</v>
      </c>
      <c r="B5" s="66">
        <v>5489</v>
      </c>
      <c r="C5" s="29">
        <f t="shared" si="0"/>
        <v>4.3881458504880601E-2</v>
      </c>
    </row>
    <row r="6" spans="1:3" x14ac:dyDescent="0.2">
      <c r="A6" s="63" t="s">
        <v>33</v>
      </c>
      <c r="B6" s="64">
        <v>4727</v>
      </c>
      <c r="C6" s="29">
        <f t="shared" si="0"/>
        <v>3.7789698369934524E-2</v>
      </c>
    </row>
    <row r="7" spans="1:3" x14ac:dyDescent="0.2">
      <c r="A7" s="63" t="s">
        <v>34</v>
      </c>
      <c r="B7" s="65">
        <v>4150</v>
      </c>
      <c r="C7" s="29">
        <f t="shared" si="0"/>
        <v>3.3176908871425485E-2</v>
      </c>
    </row>
    <row r="8" spans="1:3" x14ac:dyDescent="0.2">
      <c r="A8" s="63" t="s">
        <v>35</v>
      </c>
      <c r="B8" s="65">
        <v>3519</v>
      </c>
      <c r="C8" s="29">
        <f t="shared" si="0"/>
        <v>2.8132419835794287E-2</v>
      </c>
    </row>
    <row r="9" spans="1:3" x14ac:dyDescent="0.2">
      <c r="A9" s="63" t="s">
        <v>36</v>
      </c>
      <c r="B9" s="65">
        <v>3184</v>
      </c>
      <c r="C9" s="29">
        <f t="shared" si="0"/>
        <v>2.5454283818462351E-2</v>
      </c>
    </row>
    <row r="10" spans="1:3" x14ac:dyDescent="0.2">
      <c r="A10" s="63" t="s">
        <v>37</v>
      </c>
      <c r="B10" s="65">
        <v>2956</v>
      </c>
      <c r="C10" s="29">
        <f t="shared" si="0"/>
        <v>2.3631552439502105E-2</v>
      </c>
    </row>
    <row r="11" spans="1:3" x14ac:dyDescent="0.2">
      <c r="A11" s="63" t="s">
        <v>38</v>
      </c>
      <c r="B11" s="65">
        <v>2473</v>
      </c>
      <c r="C11" s="29">
        <f t="shared" si="0"/>
        <v>1.9770239913020536E-2</v>
      </c>
    </row>
    <row r="12" spans="1:3" x14ac:dyDescent="0.2">
      <c r="A12" s="63" t="s">
        <v>39</v>
      </c>
      <c r="B12" s="65">
        <v>2380</v>
      </c>
      <c r="C12" s="29">
        <f t="shared" si="0"/>
        <v>1.90267573768657E-2</v>
      </c>
    </row>
    <row r="13" spans="1:3" x14ac:dyDescent="0.2">
      <c r="A13" s="63" t="s">
        <v>40</v>
      </c>
      <c r="B13" s="65">
        <v>2352</v>
      </c>
      <c r="C13" s="29">
        <f t="shared" si="0"/>
        <v>1.8802913172431986E-2</v>
      </c>
    </row>
    <row r="14" spans="1:3" x14ac:dyDescent="0.2">
      <c r="A14" s="63" t="s">
        <v>41</v>
      </c>
      <c r="B14" s="65">
        <v>2332</v>
      </c>
      <c r="C14" s="29">
        <f t="shared" si="0"/>
        <v>1.8643024454979333E-2</v>
      </c>
    </row>
    <row r="15" spans="1:3" x14ac:dyDescent="0.2">
      <c r="A15" s="63" t="s">
        <v>42</v>
      </c>
      <c r="B15" s="65">
        <v>2152</v>
      </c>
      <c r="C15" s="29">
        <f t="shared" si="0"/>
        <v>1.7204025997905457E-2</v>
      </c>
    </row>
    <row r="16" spans="1:3" x14ac:dyDescent="0.2">
      <c r="A16" s="63" t="s">
        <v>43</v>
      </c>
      <c r="B16" s="65">
        <v>2107</v>
      </c>
      <c r="C16" s="29">
        <f t="shared" si="0"/>
        <v>1.6844276383636989E-2</v>
      </c>
    </row>
    <row r="17" spans="1:3" x14ac:dyDescent="0.2">
      <c r="A17" s="63" t="s">
        <v>44</v>
      </c>
      <c r="B17" s="65">
        <v>2043</v>
      </c>
      <c r="C17" s="29">
        <f t="shared" si="0"/>
        <v>1.63326324877885E-2</v>
      </c>
    </row>
    <row r="18" spans="1:3" x14ac:dyDescent="0.2">
      <c r="A18" s="63" t="s">
        <v>45</v>
      </c>
      <c r="B18" s="65">
        <v>1964</v>
      </c>
      <c r="C18" s="29">
        <f t="shared" si="0"/>
        <v>1.5701072053850521E-2</v>
      </c>
    </row>
    <row r="19" spans="1:3" x14ac:dyDescent="0.2">
      <c r="A19" s="63" t="s">
        <v>46</v>
      </c>
      <c r="B19" s="65">
        <v>1809</v>
      </c>
      <c r="C19" s="29">
        <f t="shared" si="0"/>
        <v>1.446193449359246E-2</v>
      </c>
    </row>
    <row r="20" spans="1:3" x14ac:dyDescent="0.2">
      <c r="A20" s="63" t="s">
        <v>47</v>
      </c>
      <c r="B20" s="65">
        <v>1647</v>
      </c>
      <c r="C20" s="29">
        <f t="shared" si="0"/>
        <v>1.3166835882225971E-2</v>
      </c>
    </row>
    <row r="21" spans="1:3" x14ac:dyDescent="0.2">
      <c r="A21" s="63" t="s">
        <v>48</v>
      </c>
      <c r="B21" s="65">
        <v>1561</v>
      </c>
      <c r="C21" s="29">
        <f t="shared" si="0"/>
        <v>1.2479314397179564E-2</v>
      </c>
    </row>
    <row r="22" spans="1:3" x14ac:dyDescent="0.2">
      <c r="A22" s="63" t="s">
        <v>49</v>
      </c>
      <c r="B22" s="65">
        <v>1544</v>
      </c>
      <c r="C22" s="29">
        <f t="shared" si="0"/>
        <v>1.2343408987344809E-2</v>
      </c>
    </row>
    <row r="23" spans="1:3" x14ac:dyDescent="0.2">
      <c r="A23" s="63" t="s">
        <v>50</v>
      </c>
      <c r="B23" s="65">
        <v>1402</v>
      </c>
      <c r="C23" s="29">
        <f t="shared" si="0"/>
        <v>1.1208199093430972E-2</v>
      </c>
    </row>
    <row r="24" spans="1:3" x14ac:dyDescent="0.2">
      <c r="A24" s="63" t="s">
        <v>51</v>
      </c>
      <c r="B24" s="65">
        <v>1375</v>
      </c>
      <c r="C24" s="29">
        <f t="shared" si="0"/>
        <v>1.099234932486989E-2</v>
      </c>
    </row>
    <row r="25" spans="1:3" x14ac:dyDescent="0.2">
      <c r="A25" s="63" t="s">
        <v>52</v>
      </c>
      <c r="B25" s="65">
        <v>1310</v>
      </c>
      <c r="C25" s="29">
        <f t="shared" si="0"/>
        <v>1.0472710993148768E-2</v>
      </c>
    </row>
    <row r="26" spans="1:3" x14ac:dyDescent="0.2">
      <c r="A26" s="63" t="s">
        <v>53</v>
      </c>
      <c r="B26" s="65">
        <v>1165</v>
      </c>
      <c r="C26" s="29">
        <f t="shared" si="0"/>
        <v>9.3135177916170344E-3</v>
      </c>
    </row>
    <row r="27" spans="1:3" x14ac:dyDescent="0.2">
      <c r="A27" s="63" t="s">
        <v>54</v>
      </c>
      <c r="B27" s="65">
        <v>1149</v>
      </c>
      <c r="C27" s="29">
        <f t="shared" si="0"/>
        <v>9.1856068176549115E-3</v>
      </c>
    </row>
    <row r="28" spans="1:3" x14ac:dyDescent="0.2">
      <c r="A28" s="63" t="s">
        <v>55</v>
      </c>
      <c r="B28" s="67">
        <v>1119</v>
      </c>
      <c r="C28" s="29">
        <f t="shared" si="0"/>
        <v>8.9457737414759333E-3</v>
      </c>
    </row>
    <row r="29" spans="1:3" x14ac:dyDescent="0.2">
      <c r="A29" s="63" t="s">
        <v>56</v>
      </c>
      <c r="B29" s="65">
        <v>1037</v>
      </c>
      <c r="C29" s="29">
        <f t="shared" si="0"/>
        <v>8.2902299999200561E-3</v>
      </c>
    </row>
    <row r="30" spans="1:3" x14ac:dyDescent="0.2">
      <c r="A30" s="63" t="s">
        <v>57</v>
      </c>
      <c r="B30" s="63">
        <v>763</v>
      </c>
      <c r="C30" s="29">
        <f t="shared" si="0"/>
        <v>6.0997545708187098E-3</v>
      </c>
    </row>
    <row r="31" spans="1:3" x14ac:dyDescent="0.2">
      <c r="A31" s="63" t="s">
        <v>58</v>
      </c>
      <c r="B31" s="63">
        <v>734</v>
      </c>
      <c r="C31" s="29">
        <f t="shared" si="0"/>
        <v>5.8679159305123638E-3</v>
      </c>
    </row>
    <row r="32" spans="1:3" x14ac:dyDescent="0.2">
      <c r="A32" s="63" t="s">
        <v>59</v>
      </c>
      <c r="B32" s="63">
        <v>690</v>
      </c>
      <c r="C32" s="29">
        <f t="shared" si="0"/>
        <v>5.516160752116527E-3</v>
      </c>
    </row>
    <row r="33" spans="1:3" x14ac:dyDescent="0.2">
      <c r="A33" s="63" t="s">
        <v>60</v>
      </c>
      <c r="B33" s="63">
        <v>666</v>
      </c>
      <c r="C33" s="29">
        <f t="shared" si="0"/>
        <v>5.3242942911733435E-3</v>
      </c>
    </row>
    <row r="34" spans="1:3" x14ac:dyDescent="0.2">
      <c r="A34" s="63" t="s">
        <v>61</v>
      </c>
      <c r="B34" s="63">
        <v>565</v>
      </c>
      <c r="C34" s="29">
        <f t="shared" si="0"/>
        <v>4.5168562680374461E-3</v>
      </c>
    </row>
    <row r="35" spans="1:3" x14ac:dyDescent="0.2">
      <c r="A35" s="38" t="s">
        <v>6</v>
      </c>
      <c r="B35" s="13">
        <f>SUM(B2:B34)</f>
        <v>125087</v>
      </c>
      <c r="C35" s="6">
        <f>SUM(C2:C34)</f>
        <v>0.99999999999999967</v>
      </c>
    </row>
    <row r="36" spans="1:3" x14ac:dyDescent="0.2">
      <c r="A36" s="30"/>
    </row>
    <row r="37" spans="1:3" x14ac:dyDescent="0.2">
      <c r="A37" s="1" t="s">
        <v>7</v>
      </c>
    </row>
    <row r="39" spans="1:3" x14ac:dyDescent="0.2">
      <c r="A39" s="30"/>
    </row>
    <row r="40" spans="1:3" x14ac:dyDescent="0.2">
      <c r="A40" s="30"/>
    </row>
    <row r="41" spans="1:3" x14ac:dyDescent="0.2">
      <c r="A41" s="30"/>
    </row>
    <row r="42" spans="1:3" x14ac:dyDescent="0.2">
      <c r="A42" s="30"/>
    </row>
    <row r="43" spans="1:3" x14ac:dyDescent="0.2">
      <c r="A43" s="30"/>
    </row>
    <row r="44" spans="1:3" x14ac:dyDescent="0.2">
      <c r="A44" s="30"/>
    </row>
    <row r="45" spans="1:3" x14ac:dyDescent="0.2">
      <c r="A45" s="30"/>
    </row>
    <row r="46" spans="1:3" x14ac:dyDescent="0.2">
      <c r="A46" s="30"/>
    </row>
    <row r="47" spans="1:3" x14ac:dyDescent="0.2">
      <c r="A47" s="30"/>
    </row>
    <row r="48" spans="1:3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</sheetData>
  <conditionalFormatting sqref="C2:C34">
    <cfRule type="dataBar" priority="2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{07DEE7BA-9A3B-4D4E-B72A-E1DBE202CDB8}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{1037A9E9-CD14-42BD-BFE1-B10142572B0C}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EE7BA-9A3B-4D4E-B72A-E1DBE202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7A9E9-CD14-42BD-BFE1-B10142572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47"/>
  <sheetViews>
    <sheetView showGridLines="0" topLeftCell="A9" zoomScaleNormal="100" workbookViewId="0">
      <selection activeCell="F23" sqref="F23"/>
    </sheetView>
  </sheetViews>
  <sheetFormatPr baseColWidth="10" defaultColWidth="10.83203125" defaultRowHeight="15" x14ac:dyDescent="0.2"/>
  <cols>
    <col min="1" max="1" width="10.83203125" style="16"/>
    <col min="2" max="2" width="27.33203125" style="16" bestFit="1" customWidth="1"/>
    <col min="3" max="3" width="11" style="3" bestFit="1" customWidth="1"/>
    <col min="4" max="16384" width="10.83203125" style="16"/>
  </cols>
  <sheetData>
    <row r="1" spans="1:10" x14ac:dyDescent="0.2">
      <c r="A1" s="94" t="s">
        <v>62</v>
      </c>
      <c r="B1" s="94"/>
      <c r="C1" s="94"/>
    </row>
    <row r="2" spans="1:10" x14ac:dyDescent="0.2">
      <c r="A2" s="94"/>
      <c r="B2" s="94"/>
      <c r="C2" s="94"/>
    </row>
    <row r="3" spans="1:10" x14ac:dyDescent="0.2">
      <c r="A3" s="7" t="s">
        <v>63</v>
      </c>
      <c r="B3" s="7" t="s">
        <v>64</v>
      </c>
      <c r="C3" s="7" t="s">
        <v>1</v>
      </c>
      <c r="D3" s="7" t="s">
        <v>9</v>
      </c>
      <c r="E3" s="32"/>
    </row>
    <row r="4" spans="1:10" x14ac:dyDescent="0.2">
      <c r="A4" s="41">
        <v>1</v>
      </c>
      <c r="B4" s="11" t="s">
        <v>65</v>
      </c>
      <c r="C4" s="42">
        <v>382</v>
      </c>
      <c r="D4" s="9">
        <f t="shared" ref="D4:D38" si="0">(C4/$C$46)*100%</f>
        <v>0.30126182965299686</v>
      </c>
      <c r="E4"/>
      <c r="F4"/>
      <c r="G4" s="30"/>
      <c r="H4" s="72"/>
      <c r="I4"/>
      <c r="J4"/>
    </row>
    <row r="5" spans="1:10" x14ac:dyDescent="0.2">
      <c r="A5" s="41">
        <v>2</v>
      </c>
      <c r="B5" s="11" t="s">
        <v>67</v>
      </c>
      <c r="C5" s="43">
        <v>223</v>
      </c>
      <c r="D5" s="9">
        <f t="shared" si="0"/>
        <v>0.17586750788643532</v>
      </c>
      <c r="E5"/>
      <c r="F5"/>
      <c r="G5" s="30"/>
      <c r="H5" s="72"/>
      <c r="I5"/>
      <c r="J5"/>
    </row>
    <row r="6" spans="1:10" x14ac:dyDescent="0.2">
      <c r="A6" s="41">
        <v>3</v>
      </c>
      <c r="B6" s="11" t="s">
        <v>69</v>
      </c>
      <c r="C6" s="43">
        <v>137</v>
      </c>
      <c r="D6" s="9">
        <f t="shared" si="0"/>
        <v>0.10804416403785488</v>
      </c>
      <c r="E6"/>
      <c r="F6"/>
      <c r="G6" s="30"/>
      <c r="H6" s="72"/>
      <c r="I6"/>
      <c r="J6"/>
    </row>
    <row r="7" spans="1:10" x14ac:dyDescent="0.2">
      <c r="A7" s="41">
        <v>4</v>
      </c>
      <c r="B7" s="11" t="s">
        <v>73</v>
      </c>
      <c r="C7" s="43">
        <v>92</v>
      </c>
      <c r="D7" s="9">
        <f t="shared" si="0"/>
        <v>7.2555205047318619E-2</v>
      </c>
      <c r="E7"/>
      <c r="F7"/>
      <c r="G7" s="30"/>
      <c r="H7" s="72"/>
      <c r="I7"/>
      <c r="J7"/>
    </row>
    <row r="8" spans="1:10" x14ac:dyDescent="0.2">
      <c r="A8" s="41">
        <v>5</v>
      </c>
      <c r="B8" s="11" t="s">
        <v>71</v>
      </c>
      <c r="C8" s="43">
        <v>73</v>
      </c>
      <c r="D8" s="9">
        <f t="shared" si="0"/>
        <v>5.7570977917981075E-2</v>
      </c>
      <c r="E8"/>
      <c r="F8"/>
      <c r="G8" s="30"/>
      <c r="H8" s="72"/>
      <c r="I8"/>
      <c r="J8"/>
    </row>
    <row r="9" spans="1:10" x14ac:dyDescent="0.2">
      <c r="A9" s="41">
        <v>6</v>
      </c>
      <c r="B9" s="11" t="s">
        <v>75</v>
      </c>
      <c r="C9" s="43">
        <v>43</v>
      </c>
      <c r="D9" s="9">
        <f t="shared" si="0"/>
        <v>3.3911671924290218E-2</v>
      </c>
      <c r="E9"/>
      <c r="F9"/>
      <c r="G9" s="30"/>
      <c r="H9" s="72"/>
      <c r="I9"/>
      <c r="J9"/>
    </row>
    <row r="10" spans="1:10" x14ac:dyDescent="0.2">
      <c r="A10" s="41">
        <v>7</v>
      </c>
      <c r="B10" s="11" t="s">
        <v>79</v>
      </c>
      <c r="C10" s="43">
        <v>41</v>
      </c>
      <c r="D10" s="9">
        <f t="shared" si="0"/>
        <v>3.2334384858044164E-2</v>
      </c>
      <c r="E10"/>
      <c r="F10"/>
      <c r="G10" s="30"/>
      <c r="H10" s="72"/>
      <c r="I10"/>
      <c r="J10"/>
    </row>
    <row r="11" spans="1:10" x14ac:dyDescent="0.2">
      <c r="A11" s="41">
        <v>8</v>
      </c>
      <c r="B11" s="11" t="s">
        <v>77</v>
      </c>
      <c r="C11" s="43">
        <v>39</v>
      </c>
      <c r="D11" s="9">
        <f t="shared" si="0"/>
        <v>3.0757097791798107E-2</v>
      </c>
      <c r="E11"/>
      <c r="F11"/>
      <c r="G11" s="30"/>
      <c r="H11" s="72"/>
      <c r="I11"/>
      <c r="J11"/>
    </row>
    <row r="12" spans="1:10" x14ac:dyDescent="0.2">
      <c r="A12" s="41">
        <v>9</v>
      </c>
      <c r="B12" s="11" t="s">
        <v>81</v>
      </c>
      <c r="C12" s="43">
        <v>22</v>
      </c>
      <c r="D12" s="9">
        <f t="shared" si="0"/>
        <v>1.7350157728706624E-2</v>
      </c>
      <c r="E12"/>
      <c r="F12"/>
      <c r="G12" s="30"/>
      <c r="H12" s="72"/>
      <c r="I12"/>
      <c r="J12"/>
    </row>
    <row r="13" spans="1:10" x14ac:dyDescent="0.2">
      <c r="A13" s="41">
        <v>10</v>
      </c>
      <c r="B13" s="11" t="s">
        <v>83</v>
      </c>
      <c r="C13" s="43">
        <v>22</v>
      </c>
      <c r="D13" s="9">
        <f t="shared" si="0"/>
        <v>1.7350157728706624E-2</v>
      </c>
      <c r="E13"/>
      <c r="F13"/>
      <c r="G13" s="30"/>
      <c r="H13" s="72"/>
      <c r="I13"/>
      <c r="J13"/>
    </row>
    <row r="14" spans="1:10" x14ac:dyDescent="0.2">
      <c r="A14" s="41">
        <v>11</v>
      </c>
      <c r="B14" s="11" t="s">
        <v>87</v>
      </c>
      <c r="C14" s="43">
        <v>19</v>
      </c>
      <c r="D14" s="9">
        <f t="shared" si="0"/>
        <v>1.498422712933754E-2</v>
      </c>
      <c r="E14"/>
      <c r="F14"/>
      <c r="G14" s="30"/>
      <c r="H14" s="72"/>
      <c r="I14"/>
      <c r="J14"/>
    </row>
    <row r="15" spans="1:10" x14ac:dyDescent="0.2">
      <c r="A15" s="41">
        <v>12</v>
      </c>
      <c r="B15" s="11" t="s">
        <v>84</v>
      </c>
      <c r="C15" s="43">
        <v>17</v>
      </c>
      <c r="D15" s="9">
        <f t="shared" si="0"/>
        <v>1.3406940063091483E-2</v>
      </c>
      <c r="E15"/>
      <c r="F15"/>
      <c r="G15" s="30"/>
      <c r="H15" s="72"/>
      <c r="I15"/>
      <c r="J15"/>
    </row>
    <row r="16" spans="1:10" x14ac:dyDescent="0.2">
      <c r="A16" s="41">
        <v>13</v>
      </c>
      <c r="B16" s="11" t="s">
        <v>96</v>
      </c>
      <c r="C16" s="43">
        <v>17</v>
      </c>
      <c r="D16" s="9">
        <f t="shared" si="0"/>
        <v>1.3406940063091483E-2</v>
      </c>
      <c r="E16"/>
      <c r="F16"/>
      <c r="G16" s="30"/>
      <c r="H16" s="72"/>
      <c r="I16"/>
      <c r="J16"/>
    </row>
    <row r="17" spans="1:10" x14ac:dyDescent="0.2">
      <c r="A17" s="41">
        <v>14</v>
      </c>
      <c r="B17" s="11" t="s">
        <v>74</v>
      </c>
      <c r="C17" s="43">
        <v>15</v>
      </c>
      <c r="D17" s="9">
        <f t="shared" si="0"/>
        <v>1.1829652996845425E-2</v>
      </c>
      <c r="E17"/>
      <c r="F17"/>
      <c r="G17" s="30"/>
      <c r="H17" s="72"/>
      <c r="I17"/>
      <c r="J17"/>
    </row>
    <row r="18" spans="1:10" x14ac:dyDescent="0.2">
      <c r="A18" s="41">
        <v>15</v>
      </c>
      <c r="B18" s="11" t="s">
        <v>85</v>
      </c>
      <c r="C18" s="43">
        <v>14</v>
      </c>
      <c r="D18" s="9">
        <f t="shared" si="0"/>
        <v>1.1041009463722398E-2</v>
      </c>
      <c r="E18"/>
      <c r="F18"/>
      <c r="G18" s="30"/>
      <c r="H18" s="72"/>
      <c r="I18"/>
      <c r="J18"/>
    </row>
    <row r="19" spans="1:10" x14ac:dyDescent="0.2">
      <c r="A19" s="41">
        <v>16</v>
      </c>
      <c r="B19" s="11" t="s">
        <v>101</v>
      </c>
      <c r="C19" s="43">
        <v>13</v>
      </c>
      <c r="D19" s="9">
        <f t="shared" si="0"/>
        <v>1.025236593059937E-2</v>
      </c>
      <c r="E19"/>
      <c r="F19"/>
      <c r="G19" s="30"/>
      <c r="H19" s="72"/>
      <c r="I19"/>
      <c r="J19"/>
    </row>
    <row r="20" spans="1:10" x14ac:dyDescent="0.2">
      <c r="A20" s="41">
        <v>17</v>
      </c>
      <c r="B20" s="11" t="s">
        <v>89</v>
      </c>
      <c r="C20" s="43">
        <v>11</v>
      </c>
      <c r="D20" s="9">
        <f t="shared" si="0"/>
        <v>8.6750788643533121E-3</v>
      </c>
      <c r="E20"/>
      <c r="F20"/>
      <c r="G20" s="30"/>
      <c r="H20" s="72"/>
      <c r="I20"/>
      <c r="J20"/>
    </row>
    <row r="21" spans="1:10" x14ac:dyDescent="0.2">
      <c r="A21" s="41">
        <v>18</v>
      </c>
      <c r="B21" s="11" t="s">
        <v>68</v>
      </c>
      <c r="C21" s="43">
        <v>10</v>
      </c>
      <c r="D21" s="9">
        <f t="shared" si="0"/>
        <v>7.8864353312302835E-3</v>
      </c>
      <c r="E21"/>
      <c r="F21"/>
      <c r="G21" s="30"/>
      <c r="H21" s="72"/>
      <c r="I21"/>
      <c r="J21"/>
    </row>
    <row r="22" spans="1:10" x14ac:dyDescent="0.2">
      <c r="A22" s="41">
        <v>19</v>
      </c>
      <c r="B22" s="11" t="s">
        <v>91</v>
      </c>
      <c r="C22" s="43">
        <v>9</v>
      </c>
      <c r="D22" s="9">
        <f t="shared" si="0"/>
        <v>7.0977917981072556E-3</v>
      </c>
      <c r="E22"/>
      <c r="F22"/>
      <c r="G22" s="30"/>
      <c r="H22" s="72"/>
      <c r="I22"/>
      <c r="J22"/>
    </row>
    <row r="23" spans="1:10" x14ac:dyDescent="0.2">
      <c r="A23" s="41">
        <v>20</v>
      </c>
      <c r="B23" s="11" t="s">
        <v>95</v>
      </c>
      <c r="C23" s="43">
        <v>9</v>
      </c>
      <c r="D23" s="9">
        <f t="shared" si="0"/>
        <v>7.0977917981072556E-3</v>
      </c>
      <c r="E23"/>
      <c r="F23"/>
      <c r="G23" s="30"/>
      <c r="H23" s="72"/>
      <c r="I23"/>
      <c r="J23"/>
    </row>
    <row r="24" spans="1:10" x14ac:dyDescent="0.2">
      <c r="A24" s="41">
        <v>21</v>
      </c>
      <c r="B24" s="11" t="s">
        <v>78</v>
      </c>
      <c r="C24" s="43">
        <v>8</v>
      </c>
      <c r="D24" s="9">
        <f t="shared" si="0"/>
        <v>6.3091482649842269E-3</v>
      </c>
      <c r="E24"/>
      <c r="F24"/>
      <c r="G24" s="30"/>
      <c r="H24" s="72"/>
      <c r="I24"/>
      <c r="J24"/>
    </row>
    <row r="25" spans="1:10" x14ac:dyDescent="0.2">
      <c r="A25" s="41">
        <v>22</v>
      </c>
      <c r="B25" s="11" t="s">
        <v>80</v>
      </c>
      <c r="C25" s="43">
        <v>7</v>
      </c>
      <c r="D25" s="9">
        <f t="shared" si="0"/>
        <v>5.5205047318611991E-3</v>
      </c>
      <c r="E25"/>
      <c r="F25"/>
      <c r="G25" s="30"/>
      <c r="H25" s="72"/>
      <c r="I25"/>
      <c r="J25"/>
    </row>
    <row r="26" spans="1:10" x14ac:dyDescent="0.2">
      <c r="A26" s="41">
        <v>23</v>
      </c>
      <c r="B26" s="11" t="s">
        <v>92</v>
      </c>
      <c r="C26" s="43">
        <v>7</v>
      </c>
      <c r="D26" s="9">
        <f t="shared" si="0"/>
        <v>5.5205047318611991E-3</v>
      </c>
      <c r="E26"/>
      <c r="F26"/>
      <c r="G26" s="30"/>
      <c r="H26" s="72"/>
      <c r="I26"/>
      <c r="J26"/>
    </row>
    <row r="27" spans="1:10" x14ac:dyDescent="0.2">
      <c r="A27" s="41">
        <v>24</v>
      </c>
      <c r="B27" s="11" t="s">
        <v>99</v>
      </c>
      <c r="C27" s="43">
        <v>5</v>
      </c>
      <c r="D27" s="9">
        <f t="shared" si="0"/>
        <v>3.9432176656151417E-3</v>
      </c>
      <c r="E27"/>
      <c r="F27"/>
      <c r="G27" s="30"/>
      <c r="H27" s="72"/>
      <c r="I27"/>
      <c r="J27"/>
    </row>
    <row r="28" spans="1:10" x14ac:dyDescent="0.2">
      <c r="A28" s="41">
        <v>25</v>
      </c>
      <c r="B28" s="11" t="s">
        <v>106</v>
      </c>
      <c r="C28" s="43">
        <v>5</v>
      </c>
      <c r="D28" s="9">
        <f t="shared" si="0"/>
        <v>3.9432176656151417E-3</v>
      </c>
      <c r="E28"/>
      <c r="F28"/>
      <c r="G28" s="30"/>
      <c r="H28" s="72"/>
      <c r="I28"/>
      <c r="J28"/>
    </row>
    <row r="29" spans="1:10" x14ac:dyDescent="0.2">
      <c r="A29" s="41">
        <v>26</v>
      </c>
      <c r="B29" s="11" t="s">
        <v>103</v>
      </c>
      <c r="C29" s="43">
        <v>4</v>
      </c>
      <c r="D29" s="9">
        <f t="shared" si="0"/>
        <v>3.1545741324921135E-3</v>
      </c>
      <c r="E29"/>
      <c r="F29"/>
      <c r="G29" s="30"/>
      <c r="H29" s="72"/>
      <c r="I29"/>
      <c r="J29"/>
    </row>
    <row r="30" spans="1:10" x14ac:dyDescent="0.2">
      <c r="A30" s="41">
        <v>27</v>
      </c>
      <c r="B30" s="11" t="s">
        <v>94</v>
      </c>
      <c r="C30" s="43">
        <v>3</v>
      </c>
      <c r="D30" s="9">
        <f t="shared" si="0"/>
        <v>2.3659305993690852E-3</v>
      </c>
      <c r="E30"/>
      <c r="F30"/>
      <c r="G30" s="30"/>
      <c r="H30" s="72"/>
      <c r="I30"/>
      <c r="J30"/>
    </row>
    <row r="31" spans="1:10" x14ac:dyDescent="0.2">
      <c r="A31" s="41">
        <v>28</v>
      </c>
      <c r="B31" s="12" t="s">
        <v>100</v>
      </c>
      <c r="C31" s="43">
        <v>3</v>
      </c>
      <c r="D31" s="9">
        <f t="shared" si="0"/>
        <v>2.3659305993690852E-3</v>
      </c>
      <c r="E31"/>
      <c r="F31"/>
      <c r="H31" s="72"/>
      <c r="I31"/>
      <c r="J31"/>
    </row>
    <row r="32" spans="1:10" x14ac:dyDescent="0.2">
      <c r="A32" s="41">
        <v>29</v>
      </c>
      <c r="B32" s="11" t="s">
        <v>66</v>
      </c>
      <c r="C32" s="43">
        <v>2</v>
      </c>
      <c r="D32" s="9">
        <f t="shared" si="0"/>
        <v>1.5772870662460567E-3</v>
      </c>
      <c r="E32"/>
      <c r="F32"/>
      <c r="G32" s="30"/>
      <c r="H32" s="72"/>
      <c r="I32"/>
      <c r="J32"/>
    </row>
    <row r="33" spans="1:10" x14ac:dyDescent="0.2">
      <c r="A33" s="41">
        <v>30</v>
      </c>
      <c r="B33" s="11" t="s">
        <v>70</v>
      </c>
      <c r="C33" s="43">
        <v>2</v>
      </c>
      <c r="D33" s="9">
        <f t="shared" si="0"/>
        <v>1.5772870662460567E-3</v>
      </c>
      <c r="E33"/>
      <c r="F33"/>
      <c r="G33" s="30"/>
      <c r="H33" s="72"/>
      <c r="I33"/>
      <c r="J33"/>
    </row>
    <row r="34" spans="1:10" x14ac:dyDescent="0.2">
      <c r="A34" s="41">
        <v>31</v>
      </c>
      <c r="B34" s="11" t="s">
        <v>72</v>
      </c>
      <c r="C34" s="43">
        <v>2</v>
      </c>
      <c r="D34" s="9">
        <f t="shared" si="0"/>
        <v>1.5772870662460567E-3</v>
      </c>
      <c r="E34"/>
      <c r="F34"/>
      <c r="G34" s="30"/>
      <c r="H34" s="72"/>
      <c r="I34"/>
      <c r="J34"/>
    </row>
    <row r="35" spans="1:10" x14ac:dyDescent="0.2">
      <c r="A35" s="41">
        <v>32</v>
      </c>
      <c r="B35" s="11" t="s">
        <v>82</v>
      </c>
      <c r="C35" s="43">
        <v>2</v>
      </c>
      <c r="D35" s="9">
        <f t="shared" si="0"/>
        <v>1.5772870662460567E-3</v>
      </c>
      <c r="E35"/>
      <c r="F35"/>
      <c r="G35" s="30"/>
      <c r="H35" s="72"/>
      <c r="I35"/>
      <c r="J35"/>
    </row>
    <row r="36" spans="1:10" x14ac:dyDescent="0.2">
      <c r="A36" s="41">
        <v>33</v>
      </c>
      <c r="B36" s="11" t="s">
        <v>76</v>
      </c>
      <c r="C36" s="43">
        <v>1</v>
      </c>
      <c r="D36" s="9">
        <f t="shared" si="0"/>
        <v>7.8864353312302837E-4</v>
      </c>
      <c r="E36"/>
      <c r="F36"/>
      <c r="G36" s="30"/>
      <c r="H36" s="72"/>
      <c r="I36"/>
      <c r="J36"/>
    </row>
    <row r="37" spans="1:10" x14ac:dyDescent="0.2">
      <c r="A37" s="41">
        <v>34</v>
      </c>
      <c r="B37" s="11" t="s">
        <v>86</v>
      </c>
      <c r="C37" s="43">
        <v>1</v>
      </c>
      <c r="D37" s="9">
        <f t="shared" si="0"/>
        <v>7.8864353312302837E-4</v>
      </c>
      <c r="E37"/>
      <c r="F37"/>
      <c r="G37" s="30"/>
      <c r="H37" s="72"/>
      <c r="I37"/>
      <c r="J37"/>
    </row>
    <row r="38" spans="1:10" x14ac:dyDescent="0.2">
      <c r="A38" s="41">
        <v>35</v>
      </c>
      <c r="B38" s="11" t="s">
        <v>88</v>
      </c>
      <c r="C38" s="43">
        <v>1</v>
      </c>
      <c r="D38" s="9">
        <f t="shared" si="0"/>
        <v>7.8864353312302837E-4</v>
      </c>
      <c r="E38"/>
      <c r="F38"/>
      <c r="G38" s="30"/>
      <c r="H38" s="72"/>
      <c r="I38"/>
      <c r="J38"/>
    </row>
    <row r="39" spans="1:10" x14ac:dyDescent="0.2">
      <c r="A39" s="41">
        <v>36</v>
      </c>
      <c r="B39" s="11" t="s">
        <v>90</v>
      </c>
      <c r="C39" s="43">
        <v>1</v>
      </c>
      <c r="D39" s="9">
        <f t="shared" ref="D39" si="1">(C39/$C$46)*100%</f>
        <v>7.8864353312302837E-4</v>
      </c>
      <c r="E39"/>
      <c r="F39"/>
      <c r="G39" s="30"/>
      <c r="H39" s="72"/>
      <c r="I39"/>
      <c r="J39"/>
    </row>
    <row r="40" spans="1:10" x14ac:dyDescent="0.2">
      <c r="A40" s="41">
        <v>37</v>
      </c>
      <c r="B40" s="11" t="s">
        <v>93</v>
      </c>
      <c r="C40" s="43">
        <v>1</v>
      </c>
      <c r="D40" s="9">
        <f t="shared" ref="D40" si="2">(C40/$C$46)*100%</f>
        <v>7.8864353312302837E-4</v>
      </c>
      <c r="E40"/>
      <c r="F40"/>
      <c r="G40" s="30"/>
      <c r="H40" s="72"/>
      <c r="I40"/>
      <c r="J40"/>
    </row>
    <row r="41" spans="1:10" x14ac:dyDescent="0.2">
      <c r="A41" s="41">
        <v>38</v>
      </c>
      <c r="B41" s="12" t="s">
        <v>98</v>
      </c>
      <c r="C41" s="43">
        <v>1</v>
      </c>
      <c r="D41" s="9">
        <f>(C41/$C$46)*100%</f>
        <v>7.8864353312302837E-4</v>
      </c>
      <c r="E41"/>
      <c r="F41"/>
      <c r="H41" s="72"/>
      <c r="I41"/>
      <c r="J41"/>
    </row>
    <row r="42" spans="1:10" x14ac:dyDescent="0.2">
      <c r="A42" s="41">
        <v>39</v>
      </c>
      <c r="B42" s="11" t="s">
        <v>102</v>
      </c>
      <c r="C42" s="43">
        <v>1</v>
      </c>
      <c r="D42" s="9">
        <f>(C42/$C$46)*100%</f>
        <v>7.8864353312302837E-4</v>
      </c>
      <c r="E42"/>
      <c r="F42"/>
      <c r="G42" s="30"/>
      <c r="H42" s="72"/>
      <c r="I42"/>
      <c r="J42"/>
    </row>
    <row r="43" spans="1:10" x14ac:dyDescent="0.2">
      <c r="A43" s="41">
        <v>40</v>
      </c>
      <c r="B43" s="69" t="s">
        <v>104</v>
      </c>
      <c r="C43" s="70">
        <v>1</v>
      </c>
      <c r="D43" s="71">
        <f>(C43/$C$46)*100%</f>
        <v>7.8864353312302837E-4</v>
      </c>
      <c r="E43"/>
      <c r="F43"/>
      <c r="G43" s="30"/>
      <c r="H43" s="72"/>
      <c r="I43"/>
      <c r="J43"/>
    </row>
    <row r="44" spans="1:10" x14ac:dyDescent="0.2">
      <c r="A44" s="41">
        <v>41</v>
      </c>
      <c r="B44" s="68" t="s">
        <v>105</v>
      </c>
      <c r="C44" s="36">
        <v>1</v>
      </c>
      <c r="D44" s="24">
        <f t="shared" ref="D44:D45" si="3">(C44/$C$46)*100%</f>
        <v>7.8864353312302837E-4</v>
      </c>
      <c r="E44"/>
      <c r="F44"/>
      <c r="G44" s="30"/>
      <c r="H44" s="72"/>
      <c r="I44"/>
      <c r="J44"/>
    </row>
    <row r="45" spans="1:10" x14ac:dyDescent="0.2">
      <c r="A45" s="41">
        <v>42</v>
      </c>
      <c r="B45" s="68" t="s">
        <v>97</v>
      </c>
      <c r="C45" s="36">
        <v>1</v>
      </c>
      <c r="D45" s="24">
        <f t="shared" si="3"/>
        <v>7.8864353312302837E-4</v>
      </c>
      <c r="E45"/>
      <c r="F45"/>
      <c r="G45" s="30"/>
      <c r="H45" s="72"/>
      <c r="I45"/>
      <c r="J45"/>
    </row>
    <row r="46" spans="1:10" x14ac:dyDescent="0.2">
      <c r="A46" s="93" t="s">
        <v>107</v>
      </c>
      <c r="B46" s="93"/>
      <c r="C46" s="13">
        <f>SUM(C4:C45)</f>
        <v>1268</v>
      </c>
      <c r="D46" s="6">
        <f>SUM(D4:D43)</f>
        <v>0.99842271293375373</v>
      </c>
      <c r="E46"/>
      <c r="F46"/>
      <c r="G46"/>
      <c r="H46"/>
      <c r="I46"/>
      <c r="J46"/>
    </row>
    <row r="47" spans="1:10" x14ac:dyDescent="0.2">
      <c r="A47" s="1" t="s">
        <v>7</v>
      </c>
    </row>
  </sheetData>
  <sortState xmlns:xlrd2="http://schemas.microsoft.com/office/spreadsheetml/2017/richdata2" ref="G4:H45">
    <sortCondition descending="1" ref="H4:H45"/>
  </sortState>
  <mergeCells count="2">
    <mergeCell ref="A46:B46"/>
    <mergeCell ref="A1:C2"/>
  </mergeCells>
  <conditionalFormatting sqref="D4:D45">
    <cfRule type="dataBar" priority="3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1F7-AEEB-42F7-9A06-E9D061CA113A}">
  <dimension ref="A1:H61"/>
  <sheetViews>
    <sheetView showGridLines="0" topLeftCell="A38" zoomScaleNormal="100" workbookViewId="0">
      <selection activeCell="C66" sqref="C66"/>
    </sheetView>
  </sheetViews>
  <sheetFormatPr baseColWidth="10" defaultColWidth="10.83203125" defaultRowHeight="15" x14ac:dyDescent="0.2"/>
  <cols>
    <col min="1" max="1" width="10.83203125" style="3"/>
    <col min="2" max="2" width="22.33203125" style="16" customWidth="1"/>
    <col min="3" max="4" width="15.6640625" style="16" customWidth="1"/>
    <col min="5" max="6" width="9.1640625" style="16" bestFit="1" customWidth="1"/>
    <col min="7" max="7" width="28.83203125" style="16" customWidth="1"/>
    <col min="8" max="16384" width="10.83203125" style="16"/>
  </cols>
  <sheetData>
    <row r="1" spans="1:8" x14ac:dyDescent="0.2">
      <c r="A1" s="45" t="s">
        <v>63</v>
      </c>
      <c r="B1" s="45" t="s">
        <v>108</v>
      </c>
      <c r="C1" s="45" t="s">
        <v>1</v>
      </c>
      <c r="D1" s="21" t="s">
        <v>9</v>
      </c>
      <c r="G1" s="32"/>
    </row>
    <row r="2" spans="1:8" x14ac:dyDescent="0.2">
      <c r="A2" s="41">
        <v>1</v>
      </c>
      <c r="B2" s="46" t="s">
        <v>109</v>
      </c>
      <c r="C2" s="47">
        <v>394</v>
      </c>
      <c r="D2" s="20">
        <f>(C2/C59)*100%</f>
        <v>0.59159159159159158</v>
      </c>
    </row>
    <row r="3" spans="1:8" x14ac:dyDescent="0.2">
      <c r="A3" s="41">
        <v>2</v>
      </c>
      <c r="B3" s="46" t="s">
        <v>110</v>
      </c>
      <c r="C3" s="47">
        <v>38</v>
      </c>
      <c r="D3" s="9">
        <f>(C3/56258)*100%</f>
        <v>6.754594902058374E-4</v>
      </c>
      <c r="G3" s="73"/>
      <c r="H3" s="1"/>
    </row>
    <row r="4" spans="1:8" x14ac:dyDescent="0.2">
      <c r="A4" s="41">
        <v>3</v>
      </c>
      <c r="B4" s="46" t="s">
        <v>111</v>
      </c>
      <c r="C4" s="47">
        <v>26</v>
      </c>
      <c r="D4" s="9">
        <f>(C4/C59)*100%</f>
        <v>3.903903903903904E-2</v>
      </c>
      <c r="G4" s="73"/>
      <c r="H4" s="1"/>
    </row>
    <row r="5" spans="1:8" x14ac:dyDescent="0.2">
      <c r="A5" s="41">
        <v>4</v>
      </c>
      <c r="B5" s="46" t="s">
        <v>114</v>
      </c>
      <c r="C5" s="47">
        <v>26</v>
      </c>
      <c r="D5" s="9">
        <f>(C5/C59)*100%</f>
        <v>3.903903903903904E-2</v>
      </c>
      <c r="G5" s="73"/>
      <c r="H5" s="1"/>
    </row>
    <row r="6" spans="1:8" x14ac:dyDescent="0.2">
      <c r="A6" s="41">
        <v>5</v>
      </c>
      <c r="B6" s="46" t="s">
        <v>147</v>
      </c>
      <c r="C6" s="47">
        <v>12</v>
      </c>
      <c r="D6" s="9">
        <f>(C6/C59)*100%</f>
        <v>1.8018018018018018E-2</v>
      </c>
      <c r="G6" s="73"/>
      <c r="H6" s="1"/>
    </row>
    <row r="7" spans="1:8" x14ac:dyDescent="0.2">
      <c r="A7" s="41">
        <v>6</v>
      </c>
      <c r="B7" s="46" t="s">
        <v>115</v>
      </c>
      <c r="C7" s="47">
        <v>11</v>
      </c>
      <c r="D7" s="9">
        <f>(C7/C59)*100%</f>
        <v>1.6516516516516516E-2</v>
      </c>
      <c r="G7" s="73"/>
      <c r="H7" s="1"/>
    </row>
    <row r="8" spans="1:8" x14ac:dyDescent="0.2">
      <c r="A8" s="41">
        <v>7</v>
      </c>
      <c r="B8" s="46" t="s">
        <v>133</v>
      </c>
      <c r="C8" s="47">
        <v>11</v>
      </c>
      <c r="D8" s="9">
        <f>(C8/C59)*100%</f>
        <v>1.6516516516516516E-2</v>
      </c>
      <c r="G8" s="73"/>
      <c r="H8" s="1"/>
    </row>
    <row r="9" spans="1:8" x14ac:dyDescent="0.2">
      <c r="A9" s="41">
        <v>8</v>
      </c>
      <c r="B9" s="46" t="s">
        <v>121</v>
      </c>
      <c r="C9" s="47">
        <v>10</v>
      </c>
      <c r="D9" s="9">
        <f>(C9/C59)*100%</f>
        <v>1.5015015015015015E-2</v>
      </c>
      <c r="G9" s="73"/>
      <c r="H9" s="1"/>
    </row>
    <row r="10" spans="1:8" x14ac:dyDescent="0.2">
      <c r="A10" s="41">
        <v>9</v>
      </c>
      <c r="B10" s="46" t="s">
        <v>123</v>
      </c>
      <c r="C10" s="47">
        <v>8</v>
      </c>
      <c r="D10" s="9">
        <f>(C10/C59)*100%</f>
        <v>1.2012012012012012E-2</v>
      </c>
      <c r="G10" s="73"/>
      <c r="H10" s="1"/>
    </row>
    <row r="11" spans="1:8" x14ac:dyDescent="0.2">
      <c r="A11" s="41">
        <v>10</v>
      </c>
      <c r="B11" s="46" t="s">
        <v>117</v>
      </c>
      <c r="C11" s="47">
        <v>7</v>
      </c>
      <c r="D11" s="9">
        <f>(C11/C59)*100%</f>
        <v>1.0510510510510511E-2</v>
      </c>
      <c r="G11" s="73"/>
      <c r="H11" s="1"/>
    </row>
    <row r="12" spans="1:8" x14ac:dyDescent="0.2">
      <c r="A12" s="41">
        <v>11</v>
      </c>
      <c r="B12" s="46" t="s">
        <v>153</v>
      </c>
      <c r="C12" s="47">
        <v>7</v>
      </c>
      <c r="D12" s="9">
        <f>(C12/C59)*100%</f>
        <v>1.0510510510510511E-2</v>
      </c>
      <c r="G12" s="73"/>
      <c r="H12" s="1"/>
    </row>
    <row r="13" spans="1:8" x14ac:dyDescent="0.2">
      <c r="A13" s="41">
        <v>12</v>
      </c>
      <c r="B13" s="46" t="s">
        <v>137</v>
      </c>
      <c r="C13" s="47">
        <v>6</v>
      </c>
      <c r="D13" s="9">
        <f>(C13/C59)*100%</f>
        <v>9.0090090090090089E-3</v>
      </c>
      <c r="G13" s="73"/>
      <c r="H13" s="1"/>
    </row>
    <row r="14" spans="1:8" x14ac:dyDescent="0.2">
      <c r="A14" s="41">
        <v>13</v>
      </c>
      <c r="B14" s="46" t="s">
        <v>131</v>
      </c>
      <c r="C14" s="47">
        <v>6</v>
      </c>
      <c r="D14" s="9">
        <f>(C14/C59)*100%</f>
        <v>9.0090090090090089E-3</v>
      </c>
      <c r="G14" s="73"/>
      <c r="H14" s="1"/>
    </row>
    <row r="15" spans="1:8" x14ac:dyDescent="0.2">
      <c r="A15" s="41">
        <v>14</v>
      </c>
      <c r="B15" s="46" t="s">
        <v>124</v>
      </c>
      <c r="C15" s="47">
        <v>6</v>
      </c>
      <c r="D15" s="9">
        <f>(C15/C59)*100%</f>
        <v>9.0090090090090089E-3</v>
      </c>
      <c r="G15" s="73"/>
      <c r="H15" s="1"/>
    </row>
    <row r="16" spans="1:8" x14ac:dyDescent="0.2">
      <c r="A16" s="41">
        <v>15</v>
      </c>
      <c r="B16" s="46" t="s">
        <v>113</v>
      </c>
      <c r="C16" s="47">
        <v>5</v>
      </c>
      <c r="D16" s="9">
        <f>(C16/C59)*100%</f>
        <v>7.5075075075075074E-3</v>
      </c>
      <c r="G16" s="73"/>
      <c r="H16" s="1"/>
    </row>
    <row r="17" spans="1:8" x14ac:dyDescent="0.2">
      <c r="A17" s="41">
        <v>16</v>
      </c>
      <c r="B17" s="46" t="s">
        <v>116</v>
      </c>
      <c r="C17" s="47">
        <v>5</v>
      </c>
      <c r="D17" s="9">
        <f>(C17/C59)*100%</f>
        <v>7.5075075075075074E-3</v>
      </c>
      <c r="G17" s="73"/>
      <c r="H17" s="1"/>
    </row>
    <row r="18" spans="1:8" x14ac:dyDescent="0.2">
      <c r="A18" s="41">
        <v>17</v>
      </c>
      <c r="B18" s="46" t="s">
        <v>143</v>
      </c>
      <c r="C18" s="47">
        <v>5</v>
      </c>
      <c r="D18" s="9">
        <f>(C18/C59)*100%</f>
        <v>7.5075075075075074E-3</v>
      </c>
      <c r="G18" s="73"/>
      <c r="H18" s="1"/>
    </row>
    <row r="19" spans="1:8" x14ac:dyDescent="0.2">
      <c r="A19" s="41">
        <v>18</v>
      </c>
      <c r="B19" s="46" t="s">
        <v>154</v>
      </c>
      <c r="C19" s="47">
        <v>5</v>
      </c>
      <c r="D19" s="9">
        <f>(C19/C59)*100%</f>
        <v>7.5075075075075074E-3</v>
      </c>
      <c r="G19" s="73"/>
      <c r="H19" s="1"/>
    </row>
    <row r="20" spans="1:8" x14ac:dyDescent="0.2">
      <c r="A20" s="41">
        <v>19</v>
      </c>
      <c r="B20" s="46" t="s">
        <v>138</v>
      </c>
      <c r="C20" s="47">
        <v>5</v>
      </c>
      <c r="D20" s="9">
        <f>(C20/C59)*100%</f>
        <v>7.5075075075075074E-3</v>
      </c>
      <c r="G20" s="73"/>
      <c r="H20" s="1"/>
    </row>
    <row r="21" spans="1:8" x14ac:dyDescent="0.2">
      <c r="A21" s="41">
        <v>20</v>
      </c>
      <c r="B21" s="46" t="s">
        <v>126</v>
      </c>
      <c r="C21" s="47">
        <v>4</v>
      </c>
      <c r="D21" s="9">
        <f>(C21/C59)*100%</f>
        <v>6.006006006006006E-3</v>
      </c>
      <c r="G21" s="73"/>
      <c r="H21" s="1"/>
    </row>
    <row r="22" spans="1:8" x14ac:dyDescent="0.2">
      <c r="A22" s="41">
        <v>21</v>
      </c>
      <c r="B22" s="46" t="s">
        <v>129</v>
      </c>
      <c r="C22" s="47">
        <v>4</v>
      </c>
      <c r="D22" s="9">
        <f>(C22/C59)*100%</f>
        <v>6.006006006006006E-3</v>
      </c>
      <c r="G22" s="73"/>
      <c r="H22" s="1"/>
    </row>
    <row r="23" spans="1:8" x14ac:dyDescent="0.2">
      <c r="A23" s="41">
        <v>22</v>
      </c>
      <c r="B23" s="46" t="s">
        <v>136</v>
      </c>
      <c r="C23" s="47">
        <v>4</v>
      </c>
      <c r="D23" s="9">
        <f>(C23/C59)*100%</f>
        <v>6.006006006006006E-3</v>
      </c>
      <c r="G23" s="73"/>
      <c r="H23" s="1"/>
    </row>
    <row r="24" spans="1:8" x14ac:dyDescent="0.2">
      <c r="A24" s="41">
        <v>23</v>
      </c>
      <c r="B24" s="46" t="s">
        <v>142</v>
      </c>
      <c r="C24" s="47">
        <v>3</v>
      </c>
      <c r="D24" s="9">
        <f>(C24/C59)*100%</f>
        <v>4.5045045045045045E-3</v>
      </c>
      <c r="G24" s="73"/>
      <c r="H24" s="1"/>
    </row>
    <row r="25" spans="1:8" x14ac:dyDescent="0.2">
      <c r="A25" s="41">
        <v>24</v>
      </c>
      <c r="B25" s="46" t="s">
        <v>144</v>
      </c>
      <c r="C25" s="47">
        <v>3</v>
      </c>
      <c r="D25" s="9">
        <f>(C25/C59)*100%</f>
        <v>4.5045045045045045E-3</v>
      </c>
      <c r="G25" s="73"/>
      <c r="H25" s="1"/>
    </row>
    <row r="26" spans="1:8" x14ac:dyDescent="0.2">
      <c r="A26" s="41">
        <v>25</v>
      </c>
      <c r="B26" s="46" t="s">
        <v>125</v>
      </c>
      <c r="C26" s="47">
        <v>3</v>
      </c>
      <c r="D26" s="9">
        <f>(C26/C59)*100%</f>
        <v>4.5045045045045045E-3</v>
      </c>
      <c r="G26" s="73"/>
      <c r="H26" s="1"/>
    </row>
    <row r="27" spans="1:8" x14ac:dyDescent="0.2">
      <c r="A27" s="41">
        <v>26</v>
      </c>
      <c r="B27" s="46" t="s">
        <v>146</v>
      </c>
      <c r="C27" s="47">
        <v>3</v>
      </c>
      <c r="D27" s="9">
        <f>(C27/C59)*100%</f>
        <v>4.5045045045045045E-3</v>
      </c>
      <c r="G27" s="73"/>
      <c r="H27" s="1"/>
    </row>
    <row r="28" spans="1:8" x14ac:dyDescent="0.2">
      <c r="A28" s="41">
        <v>27</v>
      </c>
      <c r="B28" s="46" t="s">
        <v>118</v>
      </c>
      <c r="C28" s="47">
        <v>3</v>
      </c>
      <c r="D28" s="9">
        <f>(C28/C59)*100%</f>
        <v>4.5045045045045045E-3</v>
      </c>
      <c r="G28" s="73"/>
      <c r="H28" s="1"/>
    </row>
    <row r="29" spans="1:8" x14ac:dyDescent="0.2">
      <c r="A29" s="41">
        <v>28</v>
      </c>
      <c r="B29" s="46" t="s">
        <v>122</v>
      </c>
      <c r="C29" s="47">
        <v>3</v>
      </c>
      <c r="D29" s="9">
        <f>(C29/C59)*100%</f>
        <v>4.5045045045045045E-3</v>
      </c>
      <c r="G29" s="73"/>
      <c r="H29" s="1"/>
    </row>
    <row r="30" spans="1:8" x14ac:dyDescent="0.2">
      <c r="A30" s="41">
        <v>29</v>
      </c>
      <c r="B30" s="46" t="s">
        <v>155</v>
      </c>
      <c r="C30" s="47">
        <v>2</v>
      </c>
      <c r="D30" s="9">
        <f>(C30/C59)*100%</f>
        <v>3.003003003003003E-3</v>
      </c>
      <c r="G30" s="73"/>
      <c r="H30" s="1"/>
    </row>
    <row r="31" spans="1:8" x14ac:dyDescent="0.2">
      <c r="A31" s="41">
        <v>30</v>
      </c>
      <c r="B31" s="46" t="s">
        <v>156</v>
      </c>
      <c r="C31" s="47">
        <v>2</v>
      </c>
      <c r="D31" s="9">
        <f>(C31/C59)*100%</f>
        <v>3.003003003003003E-3</v>
      </c>
      <c r="G31" s="73"/>
      <c r="H31" s="1"/>
    </row>
    <row r="32" spans="1:8" x14ac:dyDescent="0.2">
      <c r="A32" s="41">
        <v>31</v>
      </c>
      <c r="B32" s="46" t="s">
        <v>130</v>
      </c>
      <c r="C32" s="47">
        <v>2</v>
      </c>
      <c r="D32" s="9">
        <f>(C32/C59)*100%</f>
        <v>3.003003003003003E-3</v>
      </c>
      <c r="G32" s="73"/>
      <c r="H32" s="1"/>
    </row>
    <row r="33" spans="1:8" x14ac:dyDescent="0.2">
      <c r="A33" s="41">
        <v>32</v>
      </c>
      <c r="B33" s="46" t="s">
        <v>149</v>
      </c>
      <c r="C33" s="47">
        <v>2</v>
      </c>
      <c r="D33" s="9">
        <f>(C33/C59)*100%</f>
        <v>3.003003003003003E-3</v>
      </c>
      <c r="G33" s="73"/>
      <c r="H33" s="1"/>
    </row>
    <row r="34" spans="1:8" x14ac:dyDescent="0.2">
      <c r="A34" s="41">
        <v>33</v>
      </c>
      <c r="B34" s="46" t="s">
        <v>127</v>
      </c>
      <c r="C34" s="47">
        <v>2</v>
      </c>
      <c r="D34" s="9">
        <f>(C34/C59)*100%</f>
        <v>3.003003003003003E-3</v>
      </c>
      <c r="G34" s="73"/>
      <c r="H34" s="1"/>
    </row>
    <row r="35" spans="1:8" x14ac:dyDescent="0.2">
      <c r="A35" s="41">
        <v>34</v>
      </c>
      <c r="B35" s="46" t="s">
        <v>150</v>
      </c>
      <c r="C35" s="47">
        <v>2</v>
      </c>
      <c r="D35" s="9">
        <f>(C35/C59)*100%</f>
        <v>3.003003003003003E-3</v>
      </c>
      <c r="G35" s="73"/>
      <c r="H35" s="1"/>
    </row>
    <row r="36" spans="1:8" x14ac:dyDescent="0.2">
      <c r="A36" s="41">
        <v>35</v>
      </c>
      <c r="B36" s="46" t="s">
        <v>151</v>
      </c>
      <c r="C36" s="47">
        <v>2</v>
      </c>
      <c r="D36" s="9">
        <f>(C36/C59)*100%</f>
        <v>3.003003003003003E-3</v>
      </c>
      <c r="G36" s="73"/>
      <c r="H36" s="1"/>
    </row>
    <row r="37" spans="1:8" x14ac:dyDescent="0.2">
      <c r="A37" s="41">
        <v>36</v>
      </c>
      <c r="B37" s="46" t="s">
        <v>134</v>
      </c>
      <c r="C37" s="47">
        <v>2</v>
      </c>
      <c r="D37" s="9">
        <f>(C37/C59)*100%</f>
        <v>3.003003003003003E-3</v>
      </c>
      <c r="G37" s="73"/>
      <c r="H37" s="1"/>
    </row>
    <row r="38" spans="1:8" x14ac:dyDescent="0.2">
      <c r="A38" s="41">
        <v>37</v>
      </c>
      <c r="B38" s="46" t="s">
        <v>145</v>
      </c>
      <c r="C38" s="47">
        <v>2</v>
      </c>
      <c r="D38" s="9">
        <f>(C38/C59)*100%</f>
        <v>3.003003003003003E-3</v>
      </c>
      <c r="G38" s="73"/>
      <c r="H38" s="1"/>
    </row>
    <row r="39" spans="1:8" x14ac:dyDescent="0.2">
      <c r="A39" s="41">
        <v>38</v>
      </c>
      <c r="B39" s="46" t="s">
        <v>128</v>
      </c>
      <c r="C39" s="47">
        <v>2</v>
      </c>
      <c r="D39" s="9">
        <f>(C39/C59)*100%</f>
        <v>3.003003003003003E-3</v>
      </c>
      <c r="G39" s="73"/>
      <c r="H39" s="1"/>
    </row>
    <row r="40" spans="1:8" x14ac:dyDescent="0.2">
      <c r="A40" s="41">
        <v>39</v>
      </c>
      <c r="B40" s="46" t="s">
        <v>119</v>
      </c>
      <c r="C40" s="47">
        <v>2</v>
      </c>
      <c r="D40" s="9">
        <f>(C40/C59)*100%</f>
        <v>3.003003003003003E-3</v>
      </c>
      <c r="G40" s="73"/>
      <c r="H40" s="1"/>
    </row>
    <row r="41" spans="1:8" x14ac:dyDescent="0.2">
      <c r="A41" s="41">
        <v>40</v>
      </c>
      <c r="B41" s="46" t="s">
        <v>135</v>
      </c>
      <c r="C41" s="47">
        <v>2</v>
      </c>
      <c r="D41" s="9">
        <f>(C41/C59)*100%</f>
        <v>3.003003003003003E-3</v>
      </c>
      <c r="G41" s="73"/>
      <c r="H41" s="1"/>
    </row>
    <row r="42" spans="1:8" x14ac:dyDescent="0.2">
      <c r="A42" s="41">
        <v>41</v>
      </c>
      <c r="B42" s="46" t="s">
        <v>139</v>
      </c>
      <c r="C42" s="47">
        <v>2</v>
      </c>
      <c r="D42" s="9">
        <f>(C42/C59)*100%</f>
        <v>3.003003003003003E-3</v>
      </c>
      <c r="G42" s="73"/>
      <c r="H42" s="1"/>
    </row>
    <row r="43" spans="1:8" x14ac:dyDescent="0.2">
      <c r="A43" s="41">
        <v>42</v>
      </c>
      <c r="B43" s="46" t="s">
        <v>140</v>
      </c>
      <c r="C43" s="47">
        <v>2</v>
      </c>
      <c r="D43" s="9">
        <f>(C43/C59)*100%</f>
        <v>3.003003003003003E-3</v>
      </c>
      <c r="G43" s="73"/>
      <c r="H43" s="1"/>
    </row>
    <row r="44" spans="1:8" x14ac:dyDescent="0.2">
      <c r="A44" s="41">
        <v>43</v>
      </c>
      <c r="B44" s="46" t="s">
        <v>219</v>
      </c>
      <c r="C44" s="47">
        <v>1</v>
      </c>
      <c r="D44" s="9">
        <f>(C44/C59)*100%</f>
        <v>1.5015015015015015E-3</v>
      </c>
      <c r="G44" s="73"/>
      <c r="H44" s="1"/>
    </row>
    <row r="45" spans="1:8" x14ac:dyDescent="0.2">
      <c r="A45" s="41">
        <v>44</v>
      </c>
      <c r="B45" s="46" t="s">
        <v>220</v>
      </c>
      <c r="C45" s="47">
        <v>1</v>
      </c>
      <c r="D45" s="9">
        <f>(C45/C59)*100%</f>
        <v>1.5015015015015015E-3</v>
      </c>
      <c r="G45" s="73"/>
      <c r="H45" s="1"/>
    </row>
    <row r="46" spans="1:8" x14ac:dyDescent="0.2">
      <c r="A46" s="41">
        <v>45</v>
      </c>
      <c r="B46" s="46" t="s">
        <v>157</v>
      </c>
      <c r="C46" s="47">
        <v>1</v>
      </c>
      <c r="D46" s="9">
        <f>(C46/C59)*100%</f>
        <v>1.5015015015015015E-3</v>
      </c>
      <c r="G46" s="73"/>
      <c r="H46" s="1"/>
    </row>
    <row r="47" spans="1:8" x14ac:dyDescent="0.2">
      <c r="A47" s="41">
        <v>46</v>
      </c>
      <c r="B47" s="46" t="s">
        <v>112</v>
      </c>
      <c r="C47" s="47">
        <v>1</v>
      </c>
      <c r="D47" s="9">
        <f>(C47/C59)*100%</f>
        <v>1.5015015015015015E-3</v>
      </c>
      <c r="G47" s="73"/>
      <c r="H47" s="1"/>
    </row>
    <row r="48" spans="1:8" x14ac:dyDescent="0.2">
      <c r="A48" s="41">
        <v>47</v>
      </c>
      <c r="B48" s="46" t="s">
        <v>132</v>
      </c>
      <c r="C48" s="47">
        <v>1</v>
      </c>
      <c r="D48" s="9">
        <f>(C48/C59)*100%</f>
        <v>1.5015015015015015E-3</v>
      </c>
      <c r="G48" s="73"/>
      <c r="H48" s="1"/>
    </row>
    <row r="49" spans="1:8" x14ac:dyDescent="0.2">
      <c r="A49" s="41">
        <v>48</v>
      </c>
      <c r="B49" s="46" t="s">
        <v>120</v>
      </c>
      <c r="C49" s="47">
        <v>1</v>
      </c>
      <c r="D49" s="9">
        <f>(C49/C59)*100%</f>
        <v>1.5015015015015015E-3</v>
      </c>
      <c r="G49" s="73"/>
      <c r="H49" s="1"/>
    </row>
    <row r="50" spans="1:8" x14ac:dyDescent="0.2">
      <c r="A50" s="41">
        <v>49</v>
      </c>
      <c r="B50" s="46" t="s">
        <v>152</v>
      </c>
      <c r="C50" s="47">
        <v>1</v>
      </c>
      <c r="D50" s="9">
        <f>(C50/C59)*100%</f>
        <v>1.5015015015015015E-3</v>
      </c>
      <c r="G50" s="73"/>
      <c r="H50" s="1"/>
    </row>
    <row r="51" spans="1:8" x14ac:dyDescent="0.2">
      <c r="A51" s="41">
        <v>50</v>
      </c>
      <c r="B51" s="46" t="s">
        <v>222</v>
      </c>
      <c r="C51" s="47">
        <v>1</v>
      </c>
      <c r="D51" s="9">
        <f>(C51/C59)*100%</f>
        <v>1.5015015015015015E-3</v>
      </c>
      <c r="G51" s="73"/>
      <c r="H51" s="1"/>
    </row>
    <row r="52" spans="1:8" x14ac:dyDescent="0.2">
      <c r="A52" s="41">
        <v>51</v>
      </c>
      <c r="B52" s="46" t="s">
        <v>221</v>
      </c>
      <c r="C52" s="47">
        <v>1</v>
      </c>
      <c r="D52" s="9">
        <f>(C52/C59)*100%</f>
        <v>1.5015015015015015E-3</v>
      </c>
      <c r="G52" s="73"/>
      <c r="H52" s="1"/>
    </row>
    <row r="53" spans="1:8" x14ac:dyDescent="0.2">
      <c r="A53" s="41">
        <v>52</v>
      </c>
      <c r="B53" s="74" t="s">
        <v>158</v>
      </c>
      <c r="C53" s="75">
        <v>1</v>
      </c>
      <c r="D53" s="9">
        <f>(C53/C59)*100%</f>
        <v>1.5015015015015015E-3</v>
      </c>
      <c r="G53" s="73"/>
      <c r="H53" s="1"/>
    </row>
    <row r="54" spans="1:8" x14ac:dyDescent="0.2">
      <c r="A54" s="41">
        <v>53</v>
      </c>
      <c r="B54" s="74" t="s">
        <v>223</v>
      </c>
      <c r="C54" s="75">
        <v>1</v>
      </c>
      <c r="D54" s="9">
        <f>(C54/C59)*100%</f>
        <v>1.5015015015015015E-3</v>
      </c>
      <c r="G54" s="73"/>
      <c r="H54" s="1"/>
    </row>
    <row r="55" spans="1:8" x14ac:dyDescent="0.2">
      <c r="A55" s="41">
        <v>54</v>
      </c>
      <c r="B55" s="74" t="s">
        <v>159</v>
      </c>
      <c r="C55" s="75">
        <v>1</v>
      </c>
      <c r="D55" s="9">
        <f>(C55/C59)*100%</f>
        <v>1.5015015015015015E-3</v>
      </c>
      <c r="G55" s="73"/>
      <c r="H55" s="1"/>
    </row>
    <row r="56" spans="1:8" x14ac:dyDescent="0.2">
      <c r="A56" s="41">
        <v>55</v>
      </c>
      <c r="B56" s="74" t="s">
        <v>224</v>
      </c>
      <c r="C56" s="75">
        <v>1</v>
      </c>
      <c r="D56" s="9">
        <f>(C56/C59)*100%</f>
        <v>1.5015015015015015E-3</v>
      </c>
      <c r="G56" s="73"/>
      <c r="H56" s="1"/>
    </row>
    <row r="57" spans="1:8" x14ac:dyDescent="0.2">
      <c r="A57" s="41">
        <v>56</v>
      </c>
      <c r="B57" s="74" t="s">
        <v>148</v>
      </c>
      <c r="C57" s="75">
        <v>1</v>
      </c>
      <c r="D57" s="9">
        <f>(C57/C59)*100%</f>
        <v>1.5015015015015015E-3</v>
      </c>
      <c r="G57" s="73"/>
      <c r="H57" s="1"/>
    </row>
    <row r="58" spans="1:8" x14ac:dyDescent="0.2">
      <c r="A58" s="41">
        <v>57</v>
      </c>
      <c r="B58" s="74" t="s">
        <v>141</v>
      </c>
      <c r="C58" s="75">
        <v>1</v>
      </c>
      <c r="D58" s="9">
        <f>(C58/C59)*100%</f>
        <v>1.5015015015015015E-3</v>
      </c>
      <c r="G58" s="73"/>
      <c r="H58" s="1"/>
    </row>
    <row r="59" spans="1:8" x14ac:dyDescent="0.2">
      <c r="A59" s="49"/>
      <c r="B59" s="38" t="s">
        <v>6</v>
      </c>
      <c r="C59" s="48">
        <f>+SUM(C2:C58)</f>
        <v>666</v>
      </c>
      <c r="D59" s="5">
        <f>SUM(D2:D52)</f>
        <v>0.9346093934241404</v>
      </c>
      <c r="G59" s="73"/>
      <c r="H59" s="1"/>
    </row>
    <row r="61" spans="1:8" x14ac:dyDescent="0.2">
      <c r="A61" s="1" t="s">
        <v>7</v>
      </c>
    </row>
  </sheetData>
  <sortState xmlns:xlrd2="http://schemas.microsoft.com/office/spreadsheetml/2017/richdata2" ref="G3:H59">
    <sortCondition descending="1" ref="H3:H59"/>
  </sortState>
  <conditionalFormatting sqref="D2:D58">
    <cfRule type="dataBar" priority="72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{A24CF0DE-0066-4C85-B3EF-E5251D01467B}</x14:id>
        </ext>
      </extLst>
    </cfRule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{B42C230D-F450-4078-AD5A-43085C6D4DD1}</x14:id>
        </ext>
      </extLs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4CF0DE-0066-4C85-B3EF-E5251D0146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2C230D-F450-4078-AD5A-43085C6D4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D2:D58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7"/>
  <sheetViews>
    <sheetView showGridLines="0" topLeftCell="A34" zoomScale="120" zoomScaleNormal="120" workbookViewId="0">
      <selection activeCell="K8" sqref="K8"/>
    </sheetView>
  </sheetViews>
  <sheetFormatPr baseColWidth="10" defaultColWidth="10.83203125" defaultRowHeight="15" x14ac:dyDescent="0.2"/>
  <cols>
    <col min="1" max="1" width="48.6640625" style="16" bestFit="1" customWidth="1"/>
    <col min="2" max="2" width="13.1640625" style="3" customWidth="1"/>
    <col min="3" max="3" width="11.83203125" style="3" customWidth="1"/>
    <col min="4" max="4" width="10.83203125" style="16" customWidth="1"/>
    <col min="5" max="5" width="10.83203125" style="16"/>
    <col min="6" max="6" width="6.1640625" style="16" customWidth="1"/>
    <col min="7" max="16384" width="10.83203125" style="16"/>
  </cols>
  <sheetData>
    <row r="1" spans="1:7" ht="16" x14ac:dyDescent="0.2">
      <c r="A1" s="14" t="s">
        <v>160</v>
      </c>
      <c r="B1" s="14" t="s">
        <v>1</v>
      </c>
      <c r="C1" s="14" t="s">
        <v>9</v>
      </c>
    </row>
    <row r="2" spans="1:7" x14ac:dyDescent="0.2">
      <c r="A2" s="17" t="s">
        <v>161</v>
      </c>
      <c r="B2" s="76">
        <v>10878</v>
      </c>
      <c r="C2" s="33">
        <f>(B2/$B$47)*100%</f>
        <v>8.6963473422497939E-2</v>
      </c>
      <c r="F2" s="77"/>
      <c r="G2" s="78"/>
    </row>
    <row r="3" spans="1:7" x14ac:dyDescent="0.2">
      <c r="A3" s="17" t="s">
        <v>163</v>
      </c>
      <c r="B3" s="39">
        <v>12625</v>
      </c>
      <c r="C3" s="33">
        <f t="shared" ref="C3:C46" si="0">(B3/$B$47)*100%</f>
        <v>0.10092975289198718</v>
      </c>
      <c r="F3" s="77"/>
      <c r="G3" s="79"/>
    </row>
    <row r="4" spans="1:7" x14ac:dyDescent="0.2">
      <c r="A4" s="17" t="s">
        <v>162</v>
      </c>
      <c r="B4" s="39">
        <v>11987</v>
      </c>
      <c r="C4" s="33">
        <f t="shared" si="0"/>
        <v>9.5829302805247554E-2</v>
      </c>
      <c r="F4" s="77"/>
      <c r="G4" s="79"/>
    </row>
    <row r="5" spans="1:7" x14ac:dyDescent="0.2">
      <c r="A5" s="17" t="s">
        <v>164</v>
      </c>
      <c r="B5" s="39">
        <v>11450</v>
      </c>
      <c r="C5" s="33">
        <f t="shared" si="0"/>
        <v>9.1536290741643822E-2</v>
      </c>
      <c r="F5" s="77"/>
      <c r="G5" s="79"/>
    </row>
    <row r="6" spans="1:7" x14ac:dyDescent="0.2">
      <c r="A6" s="17" t="s">
        <v>166</v>
      </c>
      <c r="B6" s="39">
        <v>7271</v>
      </c>
      <c r="C6" s="33">
        <f t="shared" si="0"/>
        <v>5.8127543229911982E-2</v>
      </c>
      <c r="F6" s="77"/>
      <c r="G6" s="79"/>
    </row>
    <row r="7" spans="1:7" x14ac:dyDescent="0.2">
      <c r="A7" s="17" t="s">
        <v>165</v>
      </c>
      <c r="B7" s="39">
        <v>6681</v>
      </c>
      <c r="C7" s="33">
        <f t="shared" si="0"/>
        <v>5.3410826065058717E-2</v>
      </c>
      <c r="F7" s="77"/>
      <c r="G7" s="79"/>
    </row>
    <row r="8" spans="1:7" x14ac:dyDescent="0.2">
      <c r="A8" s="17" t="s">
        <v>168</v>
      </c>
      <c r="B8" s="39">
        <v>5493</v>
      </c>
      <c r="C8" s="33">
        <f t="shared" si="0"/>
        <v>4.3913436248371136E-2</v>
      </c>
      <c r="F8" s="77"/>
      <c r="G8" s="79"/>
    </row>
    <row r="9" spans="1:7" x14ac:dyDescent="0.2">
      <c r="A9" s="17" t="s">
        <v>167</v>
      </c>
      <c r="B9" s="39">
        <v>5448</v>
      </c>
      <c r="C9" s="33">
        <f t="shared" si="0"/>
        <v>4.3553686634102667E-2</v>
      </c>
      <c r="F9" s="77"/>
      <c r="G9" s="79"/>
    </row>
    <row r="10" spans="1:7" x14ac:dyDescent="0.2">
      <c r="A10" s="17" t="s">
        <v>172</v>
      </c>
      <c r="B10" s="39">
        <v>4469</v>
      </c>
      <c r="C10" s="33">
        <f t="shared" si="0"/>
        <v>3.5727133914795303E-2</v>
      </c>
      <c r="F10" s="77"/>
      <c r="G10" s="79"/>
    </row>
    <row r="11" spans="1:7" x14ac:dyDescent="0.2">
      <c r="A11" s="17" t="s">
        <v>169</v>
      </c>
      <c r="B11" s="39">
        <v>4424</v>
      </c>
      <c r="C11" s="33">
        <f t="shared" si="0"/>
        <v>3.5367384300526834E-2</v>
      </c>
      <c r="F11" s="77"/>
      <c r="G11" s="79"/>
    </row>
    <row r="12" spans="1:7" x14ac:dyDescent="0.2">
      <c r="A12" s="17" t="s">
        <v>171</v>
      </c>
      <c r="B12" s="39">
        <v>4357</v>
      </c>
      <c r="C12" s="33">
        <f t="shared" si="0"/>
        <v>3.4831757097060448E-2</v>
      </c>
      <c r="F12" s="77"/>
      <c r="G12" s="79"/>
    </row>
    <row r="13" spans="1:7" x14ac:dyDescent="0.2">
      <c r="A13" s="17" t="s">
        <v>174</v>
      </c>
      <c r="B13" s="39">
        <v>4316</v>
      </c>
      <c r="C13" s="33">
        <f t="shared" si="0"/>
        <v>3.4503985226282508E-2</v>
      </c>
      <c r="F13" s="77"/>
      <c r="G13" s="79"/>
    </row>
    <row r="14" spans="1:7" x14ac:dyDescent="0.2">
      <c r="A14" s="17" t="s">
        <v>173</v>
      </c>
      <c r="B14" s="39">
        <v>4198</v>
      </c>
      <c r="C14" s="33">
        <f t="shared" si="0"/>
        <v>3.3560641793311856E-2</v>
      </c>
      <c r="F14" s="77"/>
      <c r="G14" s="79"/>
    </row>
    <row r="15" spans="1:7" x14ac:dyDescent="0.2">
      <c r="A15" s="17" t="s">
        <v>170</v>
      </c>
      <c r="B15" s="39">
        <v>4157</v>
      </c>
      <c r="C15" s="33">
        <f t="shared" si="0"/>
        <v>3.3232869922533916E-2</v>
      </c>
      <c r="F15" s="77"/>
      <c r="G15" s="79"/>
    </row>
    <row r="16" spans="1:7" x14ac:dyDescent="0.2">
      <c r="A16" s="17" t="s">
        <v>175</v>
      </c>
      <c r="B16" s="39">
        <v>3969</v>
      </c>
      <c r="C16" s="33">
        <f t="shared" si="0"/>
        <v>3.1729915978478976E-2</v>
      </c>
      <c r="F16" s="77"/>
      <c r="G16" s="79"/>
    </row>
    <row r="17" spans="1:7" x14ac:dyDescent="0.2">
      <c r="A17" s="17" t="s">
        <v>177</v>
      </c>
      <c r="B17" s="39">
        <v>3453</v>
      </c>
      <c r="C17" s="33">
        <f t="shared" si="0"/>
        <v>2.7604787068200531E-2</v>
      </c>
      <c r="F17" s="77"/>
      <c r="G17" s="79"/>
    </row>
    <row r="18" spans="1:7" x14ac:dyDescent="0.2">
      <c r="A18" s="17" t="s">
        <v>176</v>
      </c>
      <c r="B18" s="39">
        <v>3244</v>
      </c>
      <c r="C18" s="33">
        <f t="shared" si="0"/>
        <v>2.5933949970820307E-2</v>
      </c>
      <c r="F18" s="77"/>
      <c r="G18" s="79"/>
    </row>
    <row r="19" spans="1:7" x14ac:dyDescent="0.2">
      <c r="A19" s="17" t="s">
        <v>178</v>
      </c>
      <c r="B19" s="39">
        <v>2997</v>
      </c>
      <c r="C19" s="33">
        <f t="shared" si="0"/>
        <v>2.3959324310280045E-2</v>
      </c>
      <c r="F19" s="77"/>
      <c r="G19" s="79"/>
    </row>
    <row r="20" spans="1:7" x14ac:dyDescent="0.2">
      <c r="A20" s="17" t="s">
        <v>180</v>
      </c>
      <c r="B20" s="39">
        <v>2524</v>
      </c>
      <c r="C20" s="33">
        <f t="shared" si="0"/>
        <v>2.0177956142524801E-2</v>
      </c>
      <c r="F20" s="77"/>
      <c r="G20" s="79"/>
    </row>
    <row r="21" spans="1:7" x14ac:dyDescent="0.2">
      <c r="A21" s="17" t="s">
        <v>181</v>
      </c>
      <c r="B21" s="39">
        <v>2335</v>
      </c>
      <c r="C21" s="33">
        <f t="shared" si="0"/>
        <v>1.8667007762597231E-2</v>
      </c>
      <c r="F21" s="77"/>
      <c r="G21" s="79"/>
    </row>
    <row r="22" spans="1:7" x14ac:dyDescent="0.2">
      <c r="A22" s="17" t="s">
        <v>179</v>
      </c>
      <c r="B22" s="39">
        <v>2283</v>
      </c>
      <c r="C22" s="33">
        <f t="shared" si="0"/>
        <v>1.8251297097220336E-2</v>
      </c>
      <c r="F22" s="77"/>
      <c r="G22" s="79"/>
    </row>
    <row r="23" spans="1:7" x14ac:dyDescent="0.2">
      <c r="A23" s="17" t="s">
        <v>190</v>
      </c>
      <c r="B23" s="39">
        <v>1382</v>
      </c>
      <c r="C23" s="33">
        <f t="shared" si="0"/>
        <v>1.1048310375978318E-2</v>
      </c>
      <c r="F23" s="77"/>
      <c r="G23" s="79"/>
    </row>
    <row r="24" spans="1:7" x14ac:dyDescent="0.2">
      <c r="A24" s="17" t="s">
        <v>182</v>
      </c>
      <c r="B24" s="39">
        <v>1021</v>
      </c>
      <c r="C24" s="33">
        <f t="shared" si="0"/>
        <v>8.1623190259579332E-3</v>
      </c>
      <c r="F24" s="77"/>
      <c r="G24" s="79"/>
    </row>
    <row r="25" spans="1:7" x14ac:dyDescent="0.2">
      <c r="A25" s="17" t="s">
        <v>193</v>
      </c>
      <c r="B25" s="39">
        <v>854</v>
      </c>
      <c r="C25" s="33">
        <f t="shared" si="0"/>
        <v>6.8272482352282815E-3</v>
      </c>
      <c r="F25" s="77"/>
      <c r="G25" s="79"/>
    </row>
    <row r="26" spans="1:7" x14ac:dyDescent="0.2">
      <c r="A26" s="17" t="s">
        <v>184</v>
      </c>
      <c r="B26" s="39">
        <v>534</v>
      </c>
      <c r="C26" s="33">
        <f t="shared" si="0"/>
        <v>4.2690287559858341E-3</v>
      </c>
      <c r="F26" s="77"/>
      <c r="G26" s="79"/>
    </row>
    <row r="27" spans="1:7" x14ac:dyDescent="0.2">
      <c r="A27" s="17" t="s">
        <v>183</v>
      </c>
      <c r="B27" s="39">
        <v>508</v>
      </c>
      <c r="C27" s="33">
        <f t="shared" si="0"/>
        <v>4.0611734232973854E-3</v>
      </c>
      <c r="F27" s="77"/>
      <c r="G27" s="79"/>
    </row>
    <row r="28" spans="1:7" x14ac:dyDescent="0.2">
      <c r="A28" s="17" t="s">
        <v>187</v>
      </c>
      <c r="B28" s="39">
        <v>217</v>
      </c>
      <c r="C28" s="33">
        <f t="shared" si="0"/>
        <v>1.7347925843612846E-3</v>
      </c>
      <c r="F28" s="77"/>
      <c r="G28" s="79"/>
    </row>
    <row r="29" spans="1:7" x14ac:dyDescent="0.2">
      <c r="A29" s="17" t="s">
        <v>188</v>
      </c>
      <c r="B29" s="39">
        <v>212</v>
      </c>
      <c r="C29" s="33">
        <f t="shared" si="0"/>
        <v>1.6948204049981213E-3</v>
      </c>
      <c r="F29" s="77"/>
      <c r="G29" s="79"/>
    </row>
    <row r="30" spans="1:7" x14ac:dyDescent="0.2">
      <c r="A30" s="17" t="s">
        <v>189</v>
      </c>
      <c r="B30" s="39">
        <v>205</v>
      </c>
      <c r="C30" s="33">
        <f t="shared" si="0"/>
        <v>1.6388593538896928E-3</v>
      </c>
      <c r="F30" s="77"/>
      <c r="G30" s="79"/>
    </row>
    <row r="31" spans="1:7" x14ac:dyDescent="0.2">
      <c r="A31" s="17" t="s">
        <v>191</v>
      </c>
      <c r="B31" s="39">
        <v>178</v>
      </c>
      <c r="C31" s="33">
        <f t="shared" si="0"/>
        <v>1.4230095853286114E-3</v>
      </c>
      <c r="F31" s="77"/>
      <c r="G31" s="79"/>
    </row>
    <row r="32" spans="1:7" x14ac:dyDescent="0.2">
      <c r="A32" s="17" t="s">
        <v>192</v>
      </c>
      <c r="B32" s="39">
        <v>161</v>
      </c>
      <c r="C32" s="33">
        <f t="shared" si="0"/>
        <v>1.2871041754938563E-3</v>
      </c>
      <c r="F32" s="77"/>
      <c r="G32" s="79"/>
    </row>
    <row r="33" spans="1:7" x14ac:dyDescent="0.2">
      <c r="A33" s="17" t="s">
        <v>185</v>
      </c>
      <c r="B33" s="39">
        <v>139</v>
      </c>
      <c r="C33" s="33">
        <f t="shared" si="0"/>
        <v>1.1112265862959381E-3</v>
      </c>
      <c r="F33" s="77"/>
      <c r="G33" s="79"/>
    </row>
    <row r="34" spans="1:7" x14ac:dyDescent="0.2">
      <c r="A34" s="17" t="s">
        <v>194</v>
      </c>
      <c r="B34" s="39">
        <v>138</v>
      </c>
      <c r="C34" s="33">
        <f t="shared" si="0"/>
        <v>1.1032321504233053E-3</v>
      </c>
      <c r="F34" s="77"/>
      <c r="G34" s="79"/>
    </row>
    <row r="35" spans="1:7" x14ac:dyDescent="0.2">
      <c r="A35" s="17" t="s">
        <v>195</v>
      </c>
      <c r="B35" s="39">
        <v>132</v>
      </c>
      <c r="C35" s="33">
        <f t="shared" si="0"/>
        <v>1.0552655351875094E-3</v>
      </c>
      <c r="F35" s="77"/>
      <c r="G35" s="79"/>
    </row>
    <row r="36" spans="1:7" x14ac:dyDescent="0.2">
      <c r="A36" s="17" t="s">
        <v>196</v>
      </c>
      <c r="B36" s="39">
        <v>115</v>
      </c>
      <c r="C36" s="33">
        <f t="shared" si="0"/>
        <v>9.1936012535275447E-4</v>
      </c>
      <c r="F36" s="77"/>
      <c r="G36" s="79"/>
    </row>
    <row r="37" spans="1:7" x14ac:dyDescent="0.2">
      <c r="A37" s="17" t="s">
        <v>198</v>
      </c>
      <c r="B37" s="39">
        <v>113</v>
      </c>
      <c r="C37" s="33">
        <f t="shared" si="0"/>
        <v>9.0337125360748921E-4</v>
      </c>
      <c r="F37" s="77"/>
      <c r="G37" s="79"/>
    </row>
    <row r="38" spans="1:7" x14ac:dyDescent="0.2">
      <c r="A38" s="17" t="s">
        <v>199</v>
      </c>
      <c r="B38" s="39">
        <v>110</v>
      </c>
      <c r="C38" s="33">
        <f t="shared" si="0"/>
        <v>8.7938794598959127E-4</v>
      </c>
      <c r="F38" s="77"/>
      <c r="G38" s="79"/>
    </row>
    <row r="39" spans="1:7" x14ac:dyDescent="0.2">
      <c r="A39" s="17" t="s">
        <v>186</v>
      </c>
      <c r="B39" s="39">
        <v>100</v>
      </c>
      <c r="C39" s="33">
        <f t="shared" si="0"/>
        <v>7.9944358726326476E-4</v>
      </c>
      <c r="F39" s="77"/>
      <c r="G39" s="79"/>
    </row>
    <row r="40" spans="1:7" x14ac:dyDescent="0.2">
      <c r="A40" s="17" t="s">
        <v>197</v>
      </c>
      <c r="B40" s="39">
        <v>98</v>
      </c>
      <c r="C40" s="33">
        <f t="shared" si="0"/>
        <v>7.834547155179995E-4</v>
      </c>
      <c r="F40" s="77"/>
      <c r="G40" s="79"/>
    </row>
    <row r="41" spans="1:7" x14ac:dyDescent="0.2">
      <c r="A41" s="17" t="s">
        <v>200</v>
      </c>
      <c r="B41" s="39">
        <v>77</v>
      </c>
      <c r="C41" s="33">
        <f t="shared" si="0"/>
        <v>6.1557156219271391E-4</v>
      </c>
      <c r="F41" s="77"/>
      <c r="G41" s="79"/>
    </row>
    <row r="42" spans="1:7" x14ac:dyDescent="0.2">
      <c r="A42" s="17" t="s">
        <v>202</v>
      </c>
      <c r="B42" s="39">
        <v>76</v>
      </c>
      <c r="C42" s="33">
        <f t="shared" si="0"/>
        <v>6.0757712632008123E-4</v>
      </c>
      <c r="F42" s="77"/>
      <c r="G42" s="79"/>
    </row>
    <row r="43" spans="1:7" x14ac:dyDescent="0.2">
      <c r="A43" s="17" t="s">
        <v>201</v>
      </c>
      <c r="B43" s="39">
        <v>53</v>
      </c>
      <c r="C43" s="33">
        <f t="shared" si="0"/>
        <v>4.2370510124953032E-4</v>
      </c>
      <c r="F43" s="77"/>
      <c r="G43" s="79"/>
    </row>
    <row r="44" spans="1:7" x14ac:dyDescent="0.2">
      <c r="A44" s="17" t="s">
        <v>203</v>
      </c>
      <c r="B44" s="39">
        <v>49</v>
      </c>
      <c r="C44" s="33">
        <f t="shared" si="0"/>
        <v>3.9172735775899975E-4</v>
      </c>
      <c r="F44" s="77"/>
      <c r="G44" s="79"/>
    </row>
    <row r="45" spans="1:7" x14ac:dyDescent="0.2">
      <c r="A45" s="17" t="s">
        <v>204</v>
      </c>
      <c r="B45" s="39">
        <v>49</v>
      </c>
      <c r="C45" s="33">
        <f t="shared" si="0"/>
        <v>3.9172735775899975E-4</v>
      </c>
      <c r="F45" s="77"/>
      <c r="G45" s="79"/>
    </row>
    <row r="46" spans="1:7" x14ac:dyDescent="0.2">
      <c r="A46" s="17" t="s">
        <v>205</v>
      </c>
      <c r="B46" s="39">
        <v>7</v>
      </c>
      <c r="C46" s="33">
        <f t="shared" si="0"/>
        <v>5.5961051108428533E-5</v>
      </c>
      <c r="F46" s="77"/>
      <c r="G46" s="79"/>
    </row>
    <row r="47" spans="1:7" x14ac:dyDescent="0.2">
      <c r="A47" s="37" t="s">
        <v>6</v>
      </c>
      <c r="B47" s="15">
        <f>SUM(B2:B46)</f>
        <v>125087</v>
      </c>
      <c r="C47" s="25">
        <f>SUM(C2:C46)</f>
        <v>1.0000000000000002</v>
      </c>
    </row>
    <row r="52" spans="1:3" x14ac:dyDescent="0.2">
      <c r="A52" s="95" t="s">
        <v>206</v>
      </c>
      <c r="B52" s="95"/>
      <c r="C52" s="16"/>
    </row>
    <row r="53" spans="1:3" ht="16" x14ac:dyDescent="0.2">
      <c r="A53" s="40" t="s">
        <v>207</v>
      </c>
      <c r="B53" s="23">
        <v>288</v>
      </c>
      <c r="C53" s="16"/>
    </row>
    <row r="54" spans="1:3" ht="16" x14ac:dyDescent="0.2">
      <c r="A54" s="40" t="s">
        <v>208</v>
      </c>
      <c r="B54" s="23">
        <v>4004</v>
      </c>
      <c r="C54" s="16"/>
    </row>
    <row r="55" spans="1:3" ht="16" x14ac:dyDescent="0.2">
      <c r="A55" s="40" t="s">
        <v>209</v>
      </c>
      <c r="B55" s="23">
        <v>120795</v>
      </c>
      <c r="C55" s="16"/>
    </row>
    <row r="56" spans="1:3" x14ac:dyDescent="0.2">
      <c r="A56" s="34" t="s">
        <v>6</v>
      </c>
      <c r="B56" s="15">
        <f>SUM(B53:B55)</f>
        <v>125087</v>
      </c>
      <c r="C56" s="16"/>
    </row>
    <row r="57" spans="1:3" x14ac:dyDescent="0.2">
      <c r="A57" s="1" t="s">
        <v>7</v>
      </c>
    </row>
  </sheetData>
  <autoFilter ref="A1:C47" xr:uid="{00000000-0001-0000-0700-000000000000}"/>
  <sortState xmlns:xlrd2="http://schemas.microsoft.com/office/spreadsheetml/2017/richdata2" ref="F3:G46">
    <sortCondition descending="1" ref="G2:G46"/>
  </sortState>
  <mergeCells count="1">
    <mergeCell ref="A52:B52"/>
  </mergeCells>
  <conditionalFormatting sqref="C2:C4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G24"/>
  <sheetViews>
    <sheetView showGridLines="0" zoomScaleNormal="100" workbookViewId="0">
      <selection activeCell="A20" sqref="A20"/>
    </sheetView>
  </sheetViews>
  <sheetFormatPr baseColWidth="10" defaultColWidth="10.83203125" defaultRowHeight="15" x14ac:dyDescent="0.2"/>
  <cols>
    <col min="1" max="1" width="50.1640625" style="16" bestFit="1" customWidth="1"/>
    <col min="2" max="2" width="11.83203125" style="16" bestFit="1" customWidth="1"/>
    <col min="3" max="3" width="14.33203125" style="16" customWidth="1"/>
    <col min="4" max="16384" width="10.83203125" style="16"/>
  </cols>
  <sheetData>
    <row r="1" spans="1:7" ht="16" x14ac:dyDescent="0.2">
      <c r="A1" s="35" t="s">
        <v>210</v>
      </c>
      <c r="B1" s="35" t="s">
        <v>1</v>
      </c>
      <c r="C1" s="14" t="s">
        <v>9</v>
      </c>
      <c r="F1"/>
      <c r="G1"/>
    </row>
    <row r="2" spans="1:7" x14ac:dyDescent="0.2">
      <c r="A2" s="36" t="s">
        <v>226</v>
      </c>
      <c r="B2" s="39">
        <v>1010</v>
      </c>
      <c r="C2" s="33">
        <f t="shared" ref="C2:C9" si="0">(B2/$B$10)*100%</f>
        <v>0.41207670338637292</v>
      </c>
      <c r="F2"/>
      <c r="G2"/>
    </row>
    <row r="3" spans="1:7" x14ac:dyDescent="0.2">
      <c r="A3" s="36" t="s">
        <v>225</v>
      </c>
      <c r="B3" s="39">
        <v>516</v>
      </c>
      <c r="C3" s="33">
        <f t="shared" si="0"/>
        <v>0.21052631578947367</v>
      </c>
      <c r="F3"/>
      <c r="G3"/>
    </row>
    <row r="4" spans="1:7" x14ac:dyDescent="0.2">
      <c r="A4" s="36" t="s">
        <v>228</v>
      </c>
      <c r="B4" s="39">
        <v>432</v>
      </c>
      <c r="C4" s="33">
        <f t="shared" si="0"/>
        <v>0.17625458996328031</v>
      </c>
      <c r="F4"/>
      <c r="G4"/>
    </row>
    <row r="5" spans="1:7" x14ac:dyDescent="0.2">
      <c r="A5" s="36" t="s">
        <v>229</v>
      </c>
      <c r="B5" s="39">
        <v>230</v>
      </c>
      <c r="C5" s="33">
        <f t="shared" si="0"/>
        <v>9.3839249286005719E-2</v>
      </c>
      <c r="F5"/>
      <c r="G5"/>
    </row>
    <row r="6" spans="1:7" x14ac:dyDescent="0.2">
      <c r="A6" s="36" t="s">
        <v>211</v>
      </c>
      <c r="B6" s="39">
        <v>198</v>
      </c>
      <c r="C6" s="33">
        <f t="shared" si="0"/>
        <v>8.0783353733170138E-2</v>
      </c>
      <c r="F6"/>
      <c r="G6"/>
    </row>
    <row r="7" spans="1:7" x14ac:dyDescent="0.2">
      <c r="A7" s="36" t="s">
        <v>227</v>
      </c>
      <c r="B7" s="39">
        <v>31</v>
      </c>
      <c r="C7" s="33">
        <f t="shared" si="0"/>
        <v>1.2647898816809465E-2</v>
      </c>
      <c r="F7"/>
      <c r="G7"/>
    </row>
    <row r="8" spans="1:7" x14ac:dyDescent="0.2">
      <c r="A8" s="36" t="s">
        <v>230</v>
      </c>
      <c r="B8" s="39">
        <v>21</v>
      </c>
      <c r="C8" s="33">
        <f t="shared" si="0"/>
        <v>8.5679314565483469E-3</v>
      </c>
      <c r="F8"/>
      <c r="G8"/>
    </row>
    <row r="9" spans="1:7" x14ac:dyDescent="0.2">
      <c r="A9" s="36" t="s">
        <v>212</v>
      </c>
      <c r="B9" s="39">
        <v>13</v>
      </c>
      <c r="C9" s="33">
        <f t="shared" si="0"/>
        <v>5.3039575683394534E-3</v>
      </c>
      <c r="F9"/>
      <c r="G9"/>
    </row>
    <row r="10" spans="1:7" x14ac:dyDescent="0.2">
      <c r="A10" s="37" t="s">
        <v>6</v>
      </c>
      <c r="B10" s="15">
        <f>SUM(B2:B9)</f>
        <v>2451</v>
      </c>
      <c r="C10" s="25">
        <f>SUM(C2:C9)</f>
        <v>1</v>
      </c>
      <c r="F10"/>
      <c r="G10"/>
    </row>
    <row r="12" spans="1:7" x14ac:dyDescent="0.2">
      <c r="A12" s="1" t="s">
        <v>7</v>
      </c>
    </row>
    <row r="13" spans="1:7" x14ac:dyDescent="0.2">
      <c r="F13" s="10"/>
    </row>
    <row r="17" spans="1:2" x14ac:dyDescent="0.2">
      <c r="A17" s="72"/>
      <c r="B17" s="79"/>
    </row>
    <row r="18" spans="1:2" x14ac:dyDescent="0.2">
      <c r="A18" s="72"/>
      <c r="B18" s="79"/>
    </row>
    <row r="19" spans="1:2" x14ac:dyDescent="0.2">
      <c r="A19" s="72"/>
      <c r="B19" s="79"/>
    </row>
    <row r="20" spans="1:2" x14ac:dyDescent="0.2">
      <c r="A20" s="72"/>
      <c r="B20" s="79"/>
    </row>
    <row r="21" spans="1:2" x14ac:dyDescent="0.2">
      <c r="A21" s="72"/>
      <c r="B21" s="79"/>
    </row>
    <row r="22" spans="1:2" x14ac:dyDescent="0.2">
      <c r="A22" s="72"/>
      <c r="B22" s="79"/>
    </row>
    <row r="23" spans="1:2" x14ac:dyDescent="0.2">
      <c r="A23" s="72"/>
      <c r="B23" s="79"/>
    </row>
    <row r="24" spans="1:2" x14ac:dyDescent="0.2">
      <c r="A24" s="72"/>
      <c r="B24" s="79"/>
    </row>
  </sheetData>
  <sortState xmlns:xlrd2="http://schemas.microsoft.com/office/spreadsheetml/2017/richdata2" ref="A17:B24">
    <sortCondition descending="1" ref="B17:B24"/>
  </sortState>
  <conditionalFormatting sqref="C2:C9">
    <cfRule type="dataBar" priority="7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42"/>
  <sheetViews>
    <sheetView showGridLines="0" tabSelected="1" zoomScaleNormal="100" workbookViewId="0">
      <selection activeCell="C7" sqref="C7"/>
    </sheetView>
  </sheetViews>
  <sheetFormatPr baseColWidth="10" defaultColWidth="10.83203125" defaultRowHeight="15" x14ac:dyDescent="0.2"/>
  <cols>
    <col min="1" max="1" width="5" style="2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2" bestFit="1" customWidth="1"/>
    <col min="6" max="6" width="4" style="2" customWidth="1"/>
    <col min="7" max="7" width="29.5" style="1" customWidth="1"/>
    <col min="8" max="8" width="10.83203125" style="1"/>
    <col min="9" max="9" width="5" style="1" bestFit="1" customWidth="1"/>
    <col min="10" max="10" width="50.83203125" style="1" bestFit="1" customWidth="1"/>
    <col min="11" max="11" width="16.5" style="1" bestFit="1" customWidth="1"/>
    <col min="12" max="12" width="7.83203125" style="1" bestFit="1" customWidth="1"/>
    <col min="13" max="13" width="6.83203125" style="1" bestFit="1" customWidth="1"/>
    <col min="14" max="16384" width="10.83203125" style="1"/>
  </cols>
  <sheetData>
    <row r="1" spans="1:13" ht="32" x14ac:dyDescent="0.2">
      <c r="A1" s="14" t="s">
        <v>213</v>
      </c>
      <c r="B1" s="14" t="s">
        <v>214</v>
      </c>
      <c r="C1" s="14" t="s">
        <v>215</v>
      </c>
      <c r="D1" s="14" t="s">
        <v>216</v>
      </c>
      <c r="E1" s="14" t="s">
        <v>217</v>
      </c>
      <c r="F1" s="1"/>
      <c r="I1" s="10"/>
      <c r="J1" s="10"/>
      <c r="K1" s="10"/>
      <c r="L1" s="10"/>
      <c r="M1" s="10"/>
    </row>
    <row r="2" spans="1:13" x14ac:dyDescent="0.2">
      <c r="A2" s="84">
        <v>1</v>
      </c>
      <c r="B2" s="53" t="s">
        <v>164</v>
      </c>
      <c r="C2" s="85">
        <v>11450</v>
      </c>
      <c r="D2" s="84">
        <v>1</v>
      </c>
      <c r="E2" s="84">
        <v>3</v>
      </c>
      <c r="F2" s="55"/>
      <c r="I2" s="55"/>
      <c r="J2" s="81"/>
      <c r="K2" s="82"/>
      <c r="L2" s="55"/>
      <c r="M2" s="55"/>
    </row>
    <row r="3" spans="1:13" x14ac:dyDescent="0.2">
      <c r="A3" s="84">
        <v>2</v>
      </c>
      <c r="B3" s="53" t="s">
        <v>166</v>
      </c>
      <c r="C3" s="85">
        <v>7271</v>
      </c>
      <c r="D3" s="84">
        <v>1</v>
      </c>
      <c r="E3" s="84">
        <v>5</v>
      </c>
      <c r="F3" s="55"/>
      <c r="I3" s="55"/>
      <c r="J3" s="81"/>
      <c r="K3" s="82"/>
      <c r="L3" s="55"/>
      <c r="M3" s="55"/>
    </row>
    <row r="4" spans="1:13" s="51" customFormat="1" x14ac:dyDescent="0.2">
      <c r="A4" s="84">
        <v>3</v>
      </c>
      <c r="B4" s="53" t="s">
        <v>167</v>
      </c>
      <c r="C4" s="85">
        <v>5448</v>
      </c>
      <c r="D4" s="84">
        <v>1</v>
      </c>
      <c r="E4" s="84">
        <v>5</v>
      </c>
      <c r="F4" s="55"/>
      <c r="I4" s="55"/>
      <c r="J4" s="81"/>
      <c r="K4" s="82"/>
      <c r="L4" s="55"/>
      <c r="M4" s="55"/>
    </row>
    <row r="5" spans="1:13" x14ac:dyDescent="0.2">
      <c r="A5" s="84">
        <v>4</v>
      </c>
      <c r="B5" s="53" t="s">
        <v>169</v>
      </c>
      <c r="C5" s="85">
        <v>4424</v>
      </c>
      <c r="D5" s="84">
        <v>1</v>
      </c>
      <c r="E5" s="84">
        <v>3</v>
      </c>
      <c r="F5" s="55"/>
      <c r="I5" s="55"/>
      <c r="J5" s="81"/>
      <c r="K5" s="82"/>
      <c r="L5" s="55"/>
      <c r="M5" s="55"/>
    </row>
    <row r="6" spans="1:13" x14ac:dyDescent="0.2">
      <c r="A6" s="84">
        <v>5</v>
      </c>
      <c r="B6" s="86" t="s">
        <v>168</v>
      </c>
      <c r="C6" s="85">
        <v>5493</v>
      </c>
      <c r="D6" s="84">
        <v>1</v>
      </c>
      <c r="E6" s="84">
        <v>5</v>
      </c>
      <c r="F6" s="55"/>
      <c r="I6" s="55"/>
      <c r="J6" s="81"/>
      <c r="K6" s="82"/>
      <c r="L6" s="55"/>
      <c r="M6" s="55"/>
    </row>
    <row r="7" spans="1:13" x14ac:dyDescent="0.2">
      <c r="A7" s="84">
        <v>6</v>
      </c>
      <c r="B7" s="86" t="s">
        <v>170</v>
      </c>
      <c r="C7" s="85">
        <v>4157</v>
      </c>
      <c r="D7" s="84">
        <v>1</v>
      </c>
      <c r="E7" s="84">
        <v>5</v>
      </c>
      <c r="F7" s="55"/>
      <c r="I7" s="55"/>
      <c r="J7" s="81"/>
      <c r="K7" s="82"/>
      <c r="L7" s="55"/>
      <c r="M7" s="55"/>
    </row>
    <row r="8" spans="1:13" x14ac:dyDescent="0.2">
      <c r="A8" s="84">
        <v>7</v>
      </c>
      <c r="B8" s="86" t="s">
        <v>171</v>
      </c>
      <c r="C8" s="85">
        <v>4357</v>
      </c>
      <c r="D8" s="84">
        <v>1</v>
      </c>
      <c r="E8" s="84">
        <v>3</v>
      </c>
      <c r="F8" s="55"/>
      <c r="I8" s="55"/>
      <c r="J8" s="81"/>
      <c r="K8" s="82"/>
      <c r="L8" s="55"/>
      <c r="M8" s="55"/>
    </row>
    <row r="9" spans="1:13" x14ac:dyDescent="0.2">
      <c r="A9" s="84">
        <v>8</v>
      </c>
      <c r="B9" s="86" t="s">
        <v>174</v>
      </c>
      <c r="C9" s="85">
        <v>4316</v>
      </c>
      <c r="D9" s="84">
        <v>1</v>
      </c>
      <c r="E9" s="84">
        <v>3</v>
      </c>
      <c r="F9" s="55"/>
      <c r="I9" s="55"/>
      <c r="J9" s="81"/>
      <c r="K9" s="82"/>
      <c r="L9" s="55"/>
      <c r="M9" s="55"/>
    </row>
    <row r="10" spans="1:13" x14ac:dyDescent="0.2">
      <c r="A10" s="84">
        <v>9</v>
      </c>
      <c r="B10" s="83" t="s">
        <v>176</v>
      </c>
      <c r="C10" s="87">
        <v>3244</v>
      </c>
      <c r="D10" s="88">
        <v>1</v>
      </c>
      <c r="E10" s="88">
        <v>5</v>
      </c>
      <c r="F10" s="55"/>
      <c r="I10" s="55"/>
      <c r="J10" s="81"/>
      <c r="K10" s="82"/>
      <c r="L10" s="55"/>
      <c r="M10" s="55"/>
    </row>
    <row r="11" spans="1:13" x14ac:dyDescent="0.2">
      <c r="A11" s="84">
        <v>10</v>
      </c>
      <c r="B11" s="83" t="s">
        <v>179</v>
      </c>
      <c r="C11" s="87">
        <v>2283</v>
      </c>
      <c r="D11" s="88">
        <v>1</v>
      </c>
      <c r="E11" s="88">
        <v>5</v>
      </c>
      <c r="F11" s="55"/>
      <c r="I11" s="55"/>
      <c r="J11" s="81"/>
      <c r="K11" s="82"/>
      <c r="L11" s="55"/>
      <c r="M11" s="55"/>
    </row>
    <row r="12" spans="1:13" x14ac:dyDescent="0.2">
      <c r="A12" s="84">
        <v>11</v>
      </c>
      <c r="B12" s="83" t="s">
        <v>180</v>
      </c>
      <c r="C12" s="87">
        <v>2524</v>
      </c>
      <c r="D12" s="84">
        <v>1</v>
      </c>
      <c r="E12" s="84">
        <v>3</v>
      </c>
      <c r="F12" s="55"/>
      <c r="H12"/>
      <c r="I12" s="55"/>
      <c r="J12" s="81"/>
      <c r="K12" s="82"/>
      <c r="L12" s="55"/>
      <c r="M12" s="55"/>
    </row>
    <row r="13" spans="1:13" x14ac:dyDescent="0.2">
      <c r="A13" s="84">
        <v>12</v>
      </c>
      <c r="B13" s="83" t="s">
        <v>177</v>
      </c>
      <c r="C13" s="89">
        <v>3453</v>
      </c>
      <c r="D13" s="90">
        <v>1</v>
      </c>
      <c r="E13" s="90">
        <v>3</v>
      </c>
      <c r="F13" s="55"/>
      <c r="H13"/>
      <c r="I13" s="55"/>
      <c r="J13" s="81"/>
      <c r="K13" s="82"/>
      <c r="L13" s="55"/>
      <c r="M13" s="55"/>
    </row>
    <row r="14" spans="1:13" x14ac:dyDescent="0.2">
      <c r="A14" s="84">
        <v>13</v>
      </c>
      <c r="B14" s="83" t="s">
        <v>231</v>
      </c>
      <c r="C14" s="89">
        <v>1382</v>
      </c>
      <c r="D14" s="90">
        <v>1</v>
      </c>
      <c r="E14" s="90">
        <v>3</v>
      </c>
      <c r="F14" s="55"/>
      <c r="H14"/>
      <c r="I14" s="55"/>
      <c r="J14" s="81"/>
      <c r="K14" s="82"/>
      <c r="L14" s="55"/>
      <c r="M14" s="55"/>
    </row>
    <row r="15" spans="1:13" x14ac:dyDescent="0.2">
      <c r="A15" s="84">
        <v>14</v>
      </c>
      <c r="B15" s="83" t="s">
        <v>232</v>
      </c>
      <c r="C15" s="89">
        <v>12625</v>
      </c>
      <c r="D15" s="90">
        <v>1</v>
      </c>
      <c r="E15" s="90">
        <v>5</v>
      </c>
      <c r="F15" s="55"/>
      <c r="H15"/>
      <c r="I15" s="55"/>
      <c r="J15" s="81"/>
      <c r="K15" s="82"/>
      <c r="L15" s="55"/>
      <c r="M15" s="55"/>
    </row>
    <row r="16" spans="1:13" x14ac:dyDescent="0.2">
      <c r="A16" s="84">
        <v>15</v>
      </c>
      <c r="B16" s="83" t="s">
        <v>175</v>
      </c>
      <c r="C16" s="89">
        <v>3969</v>
      </c>
      <c r="D16" s="90">
        <v>1</v>
      </c>
      <c r="E16" s="90">
        <v>3</v>
      </c>
      <c r="F16" s="55"/>
      <c r="H16"/>
      <c r="I16" s="55"/>
      <c r="J16" s="81"/>
      <c r="K16" s="82"/>
      <c r="L16" s="55"/>
      <c r="M16" s="55"/>
    </row>
    <row r="17" spans="1:13" x14ac:dyDescent="0.2">
      <c r="A17" s="84">
        <v>16</v>
      </c>
      <c r="B17" s="83" t="s">
        <v>181</v>
      </c>
      <c r="C17" s="89">
        <v>2335</v>
      </c>
      <c r="D17" s="91">
        <v>1</v>
      </c>
      <c r="E17" s="91">
        <v>3</v>
      </c>
      <c r="F17" s="55"/>
      <c r="H17"/>
      <c r="I17" s="55"/>
      <c r="J17" s="81"/>
      <c r="K17" s="82"/>
      <c r="L17" s="55"/>
      <c r="M17" s="55"/>
    </row>
    <row r="18" spans="1:13" x14ac:dyDescent="0.2">
      <c r="A18" s="52">
        <v>17</v>
      </c>
      <c r="B18" s="53" t="s">
        <v>172</v>
      </c>
      <c r="C18" s="54">
        <v>4469</v>
      </c>
      <c r="D18" s="52">
        <v>1</v>
      </c>
      <c r="E18" s="52">
        <v>3</v>
      </c>
      <c r="F18" s="55"/>
      <c r="H18"/>
      <c r="I18" s="55"/>
      <c r="J18" s="81"/>
      <c r="K18" s="82"/>
      <c r="L18" s="55"/>
      <c r="M18" s="55"/>
    </row>
    <row r="19" spans="1:13" x14ac:dyDescent="0.2">
      <c r="A19" s="52">
        <v>18</v>
      </c>
      <c r="B19" s="53" t="s">
        <v>173</v>
      </c>
      <c r="C19" s="54">
        <v>4198</v>
      </c>
      <c r="D19" s="52">
        <v>1</v>
      </c>
      <c r="E19" s="52">
        <v>5</v>
      </c>
      <c r="F19" s="55"/>
      <c r="H19"/>
      <c r="I19" s="55"/>
      <c r="J19" s="81"/>
      <c r="K19" s="82"/>
      <c r="L19" s="55"/>
      <c r="M19" s="55"/>
    </row>
    <row r="20" spans="1:13" x14ac:dyDescent="0.2">
      <c r="A20" s="50"/>
      <c r="B20" s="80" t="s">
        <v>218</v>
      </c>
      <c r="C20" s="48">
        <f>SUM(C2:C19)</f>
        <v>87398</v>
      </c>
      <c r="D20" s="50"/>
      <c r="E20" s="50"/>
      <c r="F20" s="1"/>
      <c r="H20"/>
      <c r="J20" s="56"/>
      <c r="K20" s="57"/>
    </row>
    <row r="22" spans="1:13" x14ac:dyDescent="0.2">
      <c r="A22" s="1" t="s">
        <v>7</v>
      </c>
    </row>
    <row r="24" spans="1:13" x14ac:dyDescent="0.2">
      <c r="A24"/>
      <c r="B24"/>
      <c r="C24"/>
      <c r="D24"/>
      <c r="E24"/>
      <c r="F24"/>
      <c r="G24"/>
    </row>
    <row r="25" spans="1:13" x14ac:dyDescent="0.2">
      <c r="A25"/>
      <c r="B25"/>
      <c r="C25"/>
      <c r="D25"/>
      <c r="E25"/>
      <c r="F25"/>
      <c r="G25"/>
    </row>
    <row r="26" spans="1:13" x14ac:dyDescent="0.2">
      <c r="A26"/>
      <c r="B26"/>
      <c r="C26"/>
      <c r="D26"/>
      <c r="E26"/>
      <c r="F26"/>
      <c r="G26"/>
    </row>
    <row r="27" spans="1:13" x14ac:dyDescent="0.2">
      <c r="A27"/>
      <c r="B27"/>
      <c r="C27"/>
      <c r="D27"/>
      <c r="E27"/>
      <c r="F27"/>
      <c r="G27"/>
    </row>
    <row r="28" spans="1:13" x14ac:dyDescent="0.2">
      <c r="A28"/>
      <c r="B28"/>
      <c r="C28"/>
      <c r="D28"/>
      <c r="E28"/>
      <c r="F28"/>
      <c r="G28"/>
    </row>
    <row r="29" spans="1:13" x14ac:dyDescent="0.2">
      <c r="A29"/>
      <c r="B29" s="81"/>
      <c r="C29" s="82"/>
      <c r="D29"/>
      <c r="E29"/>
      <c r="F29"/>
      <c r="G29"/>
    </row>
    <row r="30" spans="1:13" x14ac:dyDescent="0.2">
      <c r="A30"/>
      <c r="B30" s="81"/>
      <c r="C30" s="82"/>
      <c r="D30"/>
      <c r="E30"/>
      <c r="F30"/>
      <c r="G30"/>
    </row>
    <row r="31" spans="1:13" x14ac:dyDescent="0.2">
      <c r="A31"/>
      <c r="B31" s="81"/>
      <c r="C31" s="82"/>
      <c r="D31"/>
      <c r="E31"/>
      <c r="F31"/>
      <c r="G31"/>
    </row>
    <row r="32" spans="1:13" x14ac:dyDescent="0.2">
      <c r="A32"/>
      <c r="B32" s="81"/>
      <c r="C32" s="82"/>
      <c r="D32"/>
      <c r="E32"/>
      <c r="F32"/>
      <c r="G32"/>
    </row>
    <row r="33" spans="1:7" x14ac:dyDescent="0.2">
      <c r="A33"/>
      <c r="B33" s="81"/>
      <c r="C33" s="82"/>
      <c r="D33"/>
      <c r="E33"/>
      <c r="F33"/>
      <c r="G33"/>
    </row>
    <row r="34" spans="1:7" x14ac:dyDescent="0.2">
      <c r="B34" s="81"/>
      <c r="C34" s="82"/>
      <c r="D34"/>
      <c r="E34"/>
      <c r="F34"/>
      <c r="G34"/>
    </row>
    <row r="35" spans="1:7" x14ac:dyDescent="0.2">
      <c r="B35" s="81"/>
      <c r="C35" s="82"/>
    </row>
    <row r="36" spans="1:7" x14ac:dyDescent="0.2">
      <c r="B36" s="81"/>
      <c r="C36" s="82"/>
    </row>
    <row r="37" spans="1:7" x14ac:dyDescent="0.2">
      <c r="B37" s="81"/>
      <c r="C37" s="82"/>
    </row>
    <row r="38" spans="1:7" x14ac:dyDescent="0.2">
      <c r="B38" s="81"/>
      <c r="C38" s="82"/>
    </row>
    <row r="39" spans="1:7" x14ac:dyDescent="0.2">
      <c r="B39" s="81"/>
      <c r="C39" s="82"/>
    </row>
    <row r="40" spans="1:7" x14ac:dyDescent="0.2">
      <c r="B40" s="81"/>
      <c r="C40" s="82"/>
    </row>
    <row r="41" spans="1:7" x14ac:dyDescent="0.2">
      <c r="B41" s="81"/>
      <c r="C41" s="82"/>
    </row>
    <row r="42" spans="1:7" x14ac:dyDescent="0.2">
      <c r="B42" s="81"/>
      <c r="C42" s="82"/>
    </row>
  </sheetData>
  <sortState xmlns:xlrd2="http://schemas.microsoft.com/office/spreadsheetml/2017/richdata2" ref="B29:C42">
    <sortCondition descending="1" ref="C29:C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3" ma:contentTypeDescription="Crear nuevo documento." ma:contentTypeScope="" ma:versionID="c133b01f0fb657cb40b0dd841c21709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1735864a6ccfc6955f71f772876a4d73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986b4c-ccf5-4f84-966a-7ab6274a79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B974BA9D-C78B-4630-81D2-17A55F05D894}"/>
</file>

<file path=customXml/itemProps5.xml><?xml version="1.0" encoding="utf-8"?>
<ds:datastoreItem xmlns:ds="http://schemas.openxmlformats.org/officeDocument/2006/customXml" ds:itemID="{CE271373-6452-4D77-8D2B-4466893EBB9A}"/>
</file>

<file path=customXml/itemProps6.xml><?xml version="1.0" encoding="utf-8"?>
<ds:datastoreItem xmlns:ds="http://schemas.openxmlformats.org/officeDocument/2006/customXml" ds:itemID="{2A0C1F1E-87D0-4A7A-99E3-A855D60EA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Nivel</vt:lpstr>
      <vt:lpstr>División</vt:lpstr>
      <vt:lpstr>Género</vt:lpstr>
      <vt:lpstr>Edad</vt:lpstr>
      <vt:lpstr>Estado</vt:lpstr>
      <vt:lpstr>Lengua Indígena</vt:lpstr>
      <vt:lpstr>País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2024-11-13T17:47:57Z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0x010100728FE6E888315F46963ED3E594CE57DD</vt:lpwstr>
  </property>
</Properties>
</file>