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9-2020/"/>
    </mc:Choice>
  </mc:AlternateContent>
  <xr:revisionPtr revIDLastSave="0" documentId="13_ncr:1_{AE8F280C-2E9F-1F41-8678-BE61778B3B49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27" r:id="rId4"/>
    <sheet name="Estado (Lic. y TSU)" sheetId="26" r:id="rId5"/>
    <sheet name="Lengua Indígena" sheetId="28" r:id="rId6"/>
    <sheet name="Programa Educativo" sheetId="18" r:id="rId7"/>
    <sheet name="Discapacidad" sheetId="29" r:id="rId8"/>
    <sheet name="CIEES" sheetId="30" r:id="rId9"/>
  </sheets>
  <externalReferences>
    <externalReference r:id="rId10"/>
  </externalReferences>
  <definedNames>
    <definedName name="_xlnm._FilterDatabase" localSheetId="7" hidden="1">Discapacidad!#REF!</definedName>
    <definedName name="_xlnm._FilterDatabase" localSheetId="4" hidden="1">'Estado (Lic. y TSU)'!$A$1:$D$1</definedName>
    <definedName name="_xlnm._FilterDatabase" localSheetId="6" hidden="1">'Programa Educativo'!$A$1:$C$47</definedName>
    <definedName name="_xlcn.WorksheetConnection_mexicanosenelextranjeroB2C9" hidden="1">[1]País!$B$2:$C$9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0" l="1"/>
  <c r="B35" i="26" l="1"/>
  <c r="B18" i="27"/>
  <c r="C11" i="27" s="1"/>
  <c r="B10" i="29"/>
  <c r="C3" i="29" s="1"/>
  <c r="B7" i="28"/>
  <c r="C6" i="28" s="1"/>
  <c r="C3" i="27"/>
  <c r="C2" i="26" l="1"/>
  <c r="C28" i="26"/>
  <c r="C27" i="26"/>
  <c r="C20" i="26"/>
  <c r="C19" i="26"/>
  <c r="C12" i="26"/>
  <c r="C11" i="26"/>
  <c r="C4" i="26"/>
  <c r="C3" i="26"/>
  <c r="C33" i="26"/>
  <c r="C25" i="26"/>
  <c r="C17" i="26"/>
  <c r="C9" i="26"/>
  <c r="C32" i="26"/>
  <c r="C24" i="26"/>
  <c r="C16" i="26"/>
  <c r="C8" i="26"/>
  <c r="C31" i="26"/>
  <c r="C23" i="26"/>
  <c r="C15" i="26"/>
  <c r="C7" i="26"/>
  <c r="C30" i="26"/>
  <c r="C22" i="26"/>
  <c r="C14" i="26"/>
  <c r="C6" i="26"/>
  <c r="C29" i="26"/>
  <c r="C21" i="26"/>
  <c r="C13" i="26"/>
  <c r="C5" i="26"/>
  <c r="C34" i="26"/>
  <c r="C26" i="26"/>
  <c r="C18" i="26"/>
  <c r="C10" i="26"/>
  <c r="C8" i="27"/>
  <c r="C9" i="27"/>
  <c r="C10" i="27"/>
  <c r="C2" i="27"/>
  <c r="C12" i="27"/>
  <c r="C4" i="27"/>
  <c r="C6" i="27"/>
  <c r="C7" i="27"/>
  <c r="C5" i="27"/>
  <c r="C4" i="29"/>
  <c r="C5" i="29"/>
  <c r="C2" i="29"/>
  <c r="C6" i="29"/>
  <c r="C7" i="29"/>
  <c r="C8" i="29"/>
  <c r="C9" i="29"/>
  <c r="C5" i="28"/>
  <c r="C7" i="28" s="1"/>
  <c r="C13" i="27"/>
  <c r="C14" i="27"/>
  <c r="C15" i="27"/>
  <c r="C16" i="27"/>
  <c r="C17" i="27"/>
  <c r="C35" i="26" l="1"/>
  <c r="C18" i="27"/>
  <c r="C10" i="29"/>
  <c r="F11" i="11" l="1"/>
  <c r="F12" i="11"/>
  <c r="F13" i="11"/>
  <c r="B56" i="18" l="1"/>
  <c r="B47" i="18"/>
  <c r="C2" i="18" l="1"/>
  <c r="C10" i="18"/>
  <c r="C18" i="18"/>
  <c r="C26" i="18"/>
  <c r="C34" i="18"/>
  <c r="C42" i="18"/>
  <c r="C7" i="18"/>
  <c r="C32" i="18"/>
  <c r="C9" i="18"/>
  <c r="C33" i="18"/>
  <c r="C3" i="18"/>
  <c r="C11" i="18"/>
  <c r="C19" i="18"/>
  <c r="C27" i="18"/>
  <c r="C35" i="18"/>
  <c r="C43" i="18"/>
  <c r="C15" i="18"/>
  <c r="C39" i="18"/>
  <c r="C16" i="18"/>
  <c r="C25" i="18"/>
  <c r="C4" i="18"/>
  <c r="C12" i="18"/>
  <c r="C20" i="18"/>
  <c r="C28" i="18"/>
  <c r="C36" i="18"/>
  <c r="C44" i="18"/>
  <c r="C46" i="18"/>
  <c r="C31" i="18"/>
  <c r="C8" i="18"/>
  <c r="C40" i="18"/>
  <c r="C41" i="18"/>
  <c r="C5" i="18"/>
  <c r="C13" i="18"/>
  <c r="C21" i="18"/>
  <c r="C29" i="18"/>
  <c r="C37" i="18"/>
  <c r="C45" i="18"/>
  <c r="C38" i="18"/>
  <c r="C23" i="18"/>
  <c r="C24" i="18"/>
  <c r="C17" i="18"/>
  <c r="C6" i="18"/>
  <c r="C14" i="18"/>
  <c r="C22" i="18"/>
  <c r="C30" i="18"/>
  <c r="F10" i="11"/>
  <c r="B5" i="11"/>
  <c r="B6" i="20"/>
  <c r="B6" i="19"/>
  <c r="C47" i="18" l="1"/>
  <c r="C5" i="20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<sst xmlns="http://schemas.openxmlformats.org/spreadsheetml/2006/main" count="176" uniqueCount="126">
  <si>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</si>
  <si>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</si>
  <si>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</si>
  <si>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</si>
  <si>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</si>
  <si>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</si>
  <si>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</si>
  <si>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Fuente: Sistema de Estadística 911, SEP.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</si>
  <si>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</si>
  <si>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</si>
  <si>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</si>
  <si>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</si>
  <si>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</si>
  <si>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</si>
  <si>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</si>
  <si>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</si>
  <si>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</si>
  <si>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</si>
  <si>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</si>
  <si>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</si>
  <si>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Menos de 18</t>
  </si>
  <si>
    <t>30 a 34</t>
  </si>
  <si>
    <t>35 a 39</t>
  </si>
  <si>
    <t>Más de 39</t>
  </si>
  <si>
    <t>Estado</t>
  </si>
  <si>
    <t>México</t>
  </si>
  <si>
    <t>Ciudad de México</t>
  </si>
  <si>
    <t>Jalisco</t>
  </si>
  <si>
    <t>Puebla</t>
  </si>
  <si>
    <t>Veracruz</t>
  </si>
  <si>
    <t>Hidalgo</t>
  </si>
  <si>
    <t>Querétaro</t>
  </si>
  <si>
    <t xml:space="preserve">Baja California </t>
  </si>
  <si>
    <t>Guanajuato</t>
  </si>
  <si>
    <t>Morelos</t>
  </si>
  <si>
    <t>Yucatán</t>
  </si>
  <si>
    <t>Michoacán</t>
  </si>
  <si>
    <t>Chihuahua</t>
  </si>
  <si>
    <t>Nuevo León</t>
  </si>
  <si>
    <t>Quintana Roo</t>
  </si>
  <si>
    <t>Aguascalientes</t>
  </si>
  <si>
    <t>Oaxaca</t>
  </si>
  <si>
    <t>Tabasco</t>
  </si>
  <si>
    <t>Guerrero</t>
  </si>
  <si>
    <t>Sonora</t>
  </si>
  <si>
    <t>Coahuila</t>
  </si>
  <si>
    <t>San Luis Potosí</t>
  </si>
  <si>
    <t>Tamaulipas</t>
  </si>
  <si>
    <t>Chiapas</t>
  </si>
  <si>
    <t>Tlaxcala</t>
  </si>
  <si>
    <t>Campeche</t>
  </si>
  <si>
    <t>Durango</t>
  </si>
  <si>
    <t>Sinaloa</t>
  </si>
  <si>
    <t>Baja California sur</t>
  </si>
  <si>
    <t>Zacatecas</t>
  </si>
  <si>
    <t>Colima</t>
  </si>
  <si>
    <t>Nayarit</t>
  </si>
  <si>
    <t>Fuera del país</t>
  </si>
  <si>
    <t>Distribución de matrícula hablante de una lengua indígena nacional</t>
  </si>
  <si>
    <t>Programa Educativo</t>
  </si>
  <si>
    <t>Lic. en Derecho</t>
  </si>
  <si>
    <t>Lic. en Gestión y Administración de PyME</t>
  </si>
  <si>
    <t>Lic. en Nutrición Aplicada</t>
  </si>
  <si>
    <t>Ing. en Desarrollo de Software</t>
  </si>
  <si>
    <t>Lic. en Contaduría y Finanzas Públicas</t>
  </si>
  <si>
    <t>Lic. en Mercadotecnia Internacional</t>
  </si>
  <si>
    <t>Lic. en Administración de Empresas Turísticas</t>
  </si>
  <si>
    <t>Ing. en Logística y Transporte</t>
  </si>
  <si>
    <t>Lic. en Administración y Gestión Pública</t>
  </si>
  <si>
    <t>Lic. en Seguridad Pública</t>
  </si>
  <si>
    <t>Ing. en Biotecnología</t>
  </si>
  <si>
    <t>Ing. en Telemática</t>
  </si>
  <si>
    <t>Ing. en Energías Renovables</t>
  </si>
  <si>
    <t>Lic. en Matemáticas</t>
  </si>
  <si>
    <t>Lic. en Gerencia de Servicios de Salud</t>
  </si>
  <si>
    <t>Lic. en Políticas y Proyectos Sociales</t>
  </si>
  <si>
    <t>Ing. en Gestión Industrial</t>
  </si>
  <si>
    <t>Lic. en Promoción y Educación para la Salud</t>
  </si>
  <si>
    <t>Lic. en Desarrollo Comunitario</t>
  </si>
  <si>
    <t>Ing. en Tecnología Ambiental</t>
  </si>
  <si>
    <t>Lic. en Enseñanza de las Matemáticas</t>
  </si>
  <si>
    <t>M. en Seguridad Alimentaria</t>
  </si>
  <si>
    <t>TSU en Urgencias Médicas</t>
  </si>
  <si>
    <t>TSU en Desarrollo de Software</t>
  </si>
  <si>
    <t>TSU en Gestión y Administración de PyME</t>
  </si>
  <si>
    <t>M. Enseñanza de la Historia de México</t>
  </si>
  <si>
    <t>TSU en Logística y Transporte</t>
  </si>
  <si>
    <t>TSU en Mercadotecnia Internacional</t>
  </si>
  <si>
    <t>TSU en Gestión en Alimentación y Nutrición</t>
  </si>
  <si>
    <t>TSU en Administración de Empresas Turísticas</t>
  </si>
  <si>
    <t>Lic. en Seguridad Alimentaria</t>
  </si>
  <si>
    <t>Esp. en Enseñanza de la Historia de México</t>
  </si>
  <si>
    <t>TSU en Seguridad Pública</t>
  </si>
  <si>
    <t>Lic. en Gestión Territorial</t>
  </si>
  <si>
    <t>TSU en Biotecnología</t>
  </si>
  <si>
    <t>TSU en Telemática</t>
  </si>
  <si>
    <t>TSU en Energías Renovables</t>
  </si>
  <si>
    <t>TSU en Gestión de Servicios de Salud</t>
  </si>
  <si>
    <t>TSU en Desarrollo Comunitario</t>
  </si>
  <si>
    <t>TSU en Matemáticas</t>
  </si>
  <si>
    <t>TSU en Tecnología Ambiental</t>
  </si>
  <si>
    <t>TSU en Proyectos Sociales</t>
  </si>
  <si>
    <t>TSU en Promoción de la Salud</t>
  </si>
  <si>
    <t>TSU en Gestión Industrial</t>
  </si>
  <si>
    <t>TSU en Promotoría Comunitaria</t>
  </si>
  <si>
    <t>Matricula 2021-2</t>
  </si>
  <si>
    <t>Posgrado</t>
  </si>
  <si>
    <t>TSU</t>
  </si>
  <si>
    <t>Licenciatura e Ingeniería</t>
  </si>
  <si>
    <t>Discapacidad</t>
  </si>
  <si>
    <t>Sordera</t>
  </si>
  <si>
    <t>Discapacidad física / motriz</t>
  </si>
  <si>
    <t>Discapacidad múltiple</t>
  </si>
  <si>
    <t>Discpacidad psicosocial</t>
  </si>
  <si>
    <t>Discapacidad intelectual</t>
  </si>
  <si>
    <t>Hipoacusia</t>
  </si>
  <si>
    <t>Ceguera</t>
  </si>
  <si>
    <t>Baja visión</t>
  </si>
  <si>
    <t>No.</t>
  </si>
  <si>
    <t>Programa Educativo Nivel Licenciatura</t>
  </si>
  <si>
    <t>Matrícula_Lic</t>
  </si>
  <si>
    <t>Nivel CIEES</t>
  </si>
  <si>
    <t>Años</t>
  </si>
  <si>
    <t>Lic. en Telemática</t>
  </si>
  <si>
    <t>TSU. Urgencias Médicas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</si>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</sst>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10" fontId="2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3" fontId="5" fillId="0" borderId="7" xfId="0" applyNumberFormat="1" applyFont="1" applyBorder="1"/>
    <xf numFmtId="0" fontId="2" fillId="0" borderId="0" xfId="0" applyFont="1" applyAlignment="1">
      <alignment horizontal="center"/>
    </xf>
    <xf numFmtId="0" fontId="2" fillId="0" borderId="9" xfId="0" applyFont="1" applyBorder="1"/>
    <xf numFmtId="3" fontId="5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F7"/>
  <sheetViews>
    <sheetView showGridLines="0" zoomScaleNormal="100" workbookViewId="0">
      <selection activeCell="D17" sqref="D17"/>
    </sheetView>
  </sheetViews>
  <sheetFormatPr baseColWidth="10" defaultColWidth="10.83203125" defaultRowHeight="15" x14ac:dyDescent="0.2"/>
  <cols>
    <col min="1" max="1" width="33.5" style="13" bestFit="1" customWidth="1"/>
    <col min="2" max="2" width="11.83203125" style="13" bestFit="1" customWidth="1"/>
    <col min="3" max="16384" width="10.83203125" style="13"/>
  </cols>
  <sheetData>
    <row r="1" spans="1:6" ht="16" x14ac:dyDescent="0.2">
      <c r="A1" s="11" t="s">
        <v>0</v>
      </c>
      <c r="B1" s="11" t="s">
        <v>1</v>
      </c>
      <c r="F1"/>
    </row>
    <row r="2" spans="1:6" x14ac:dyDescent="0.2">
      <c r="A2" s="14" t="s">
        <v>2</v>
      </c>
      <c r="B2" s="20">
        <v>77943</v>
      </c>
      <c r="F2"/>
    </row>
    <row r="3" spans="1:6" x14ac:dyDescent="0.2">
      <c r="A3" s="14" t="s">
        <v>3</v>
      </c>
      <c r="B3" s="20">
        <v>3195</v>
      </c>
      <c r="F3"/>
    </row>
    <row r="4" spans="1:6" x14ac:dyDescent="0.2">
      <c r="A4" s="14" t="s">
        <v>4</v>
      </c>
      <c r="B4" s="20">
        <v>171</v>
      </c>
    </row>
    <row r="5" spans="1:6" x14ac:dyDescent="0.2">
      <c r="A5" s="14" t="s">
        <v>5</v>
      </c>
      <c r="B5" s="20">
        <v>832</v>
      </c>
    </row>
    <row r="6" spans="1:6" x14ac:dyDescent="0.2">
      <c r="A6" s="32" t="s">
        <v>6</v>
      </c>
      <c r="B6" s="12">
        <f>SUM(B2:B5)</f>
        <v>82141</v>
      </c>
    </row>
    <row r="7" spans="1:6" x14ac:dyDescent="0.2">
      <c r="A7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A7" sqref="A7"/>
    </sheetView>
  </sheetViews>
  <sheetFormatPr baseColWidth="10" defaultColWidth="10.83203125" defaultRowHeight="15" x14ac:dyDescent="0.2"/>
  <cols>
    <col min="1" max="1" width="16.5" style="13" customWidth="1"/>
    <col min="2" max="2" width="12.5" style="13" customWidth="1"/>
    <col min="3" max="3" width="12.1640625" style="13" customWidth="1"/>
    <col min="4" max="16384" width="10.83203125" style="13"/>
  </cols>
  <sheetData>
    <row r="1" spans="1:3" ht="16" x14ac:dyDescent="0.2">
      <c r="A1" s="7" t="s">
        <v>8</v>
      </c>
      <c r="B1" s="7" t="s">
        <v>1</v>
      </c>
      <c r="C1" s="7" t="s">
        <v>9</v>
      </c>
    </row>
    <row r="2" spans="1:3" ht="16.5" customHeight="1" x14ac:dyDescent="0.2">
      <c r="A2" s="15" t="s">
        <v>10</v>
      </c>
      <c r="B2" s="20">
        <v>42443</v>
      </c>
      <c r="C2" s="16">
        <f>(B2/$B$6)*100%</f>
        <v>0.51670907342252959</v>
      </c>
    </row>
    <row r="3" spans="1:3" x14ac:dyDescent="0.2">
      <c r="A3" s="15" t="s">
        <v>11</v>
      </c>
      <c r="B3" s="20">
        <v>20043</v>
      </c>
      <c r="C3" s="16">
        <f t="shared" ref="C3:C5" si="0">(B3/$B$6)*100%</f>
        <v>0.24400725581621846</v>
      </c>
    </row>
    <row r="4" spans="1:3" x14ac:dyDescent="0.2">
      <c r="A4" s="15" t="s">
        <v>12</v>
      </c>
      <c r="B4" s="20">
        <v>18652</v>
      </c>
      <c r="C4" s="16">
        <f t="shared" si="0"/>
        <v>0.22707295991039797</v>
      </c>
    </row>
    <row r="5" spans="1:3" x14ac:dyDescent="0.2">
      <c r="A5" s="15" t="s">
        <v>13</v>
      </c>
      <c r="B5" s="20">
        <v>1003</v>
      </c>
      <c r="C5" s="16">
        <f t="shared" si="0"/>
        <v>1.2210710850854019E-2</v>
      </c>
    </row>
    <row r="6" spans="1:3" ht="16.5" customHeight="1" x14ac:dyDescent="0.2">
      <c r="A6" s="33" t="s">
        <v>6</v>
      </c>
      <c r="B6" s="10">
        <f>SUM(B2:B5)</f>
        <v>82141</v>
      </c>
      <c r="C6" s="5">
        <f>SUM(C2:C5)</f>
        <v>1</v>
      </c>
    </row>
    <row r="7" spans="1:3" x14ac:dyDescent="0.2">
      <c r="A7" s="1" t="s">
        <v>7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G15"/>
  <sheetViews>
    <sheetView showGridLines="0" tabSelected="1" zoomScaleNormal="100" workbookViewId="0">
      <selection activeCell="A15" sqref="A15"/>
    </sheetView>
  </sheetViews>
  <sheetFormatPr baseColWidth="10" defaultColWidth="10.83203125" defaultRowHeight="15" x14ac:dyDescent="0.2"/>
  <cols>
    <col min="1" max="1" width="33.83203125" style="13" customWidth="1"/>
    <col min="2" max="2" width="11" style="13" bestFit="1" customWidth="1"/>
    <col min="3" max="3" width="14.6640625" style="13" bestFit="1" customWidth="1"/>
    <col min="4" max="4" width="8.5" style="13" bestFit="1" customWidth="1"/>
    <col min="5" max="5" width="16.5" style="13" customWidth="1"/>
    <col min="6" max="16384" width="10.83203125" style="13"/>
  </cols>
  <sheetData>
    <row r="2" spans="1:7" x14ac:dyDescent="0.2">
      <c r="A2" s="18" t="s">
        <v>14</v>
      </c>
      <c r="B2" s="18" t="s">
        <v>1</v>
      </c>
      <c r="C2" s="18" t="s">
        <v>9</v>
      </c>
      <c r="F2"/>
      <c r="G2"/>
    </row>
    <row r="3" spans="1:7" x14ac:dyDescent="0.2">
      <c r="A3" s="19" t="s">
        <v>15</v>
      </c>
      <c r="B3" s="38">
        <v>38719</v>
      </c>
      <c r="C3" s="21">
        <f>(B3/B5)*100%</f>
        <v>0.47137239624548033</v>
      </c>
      <c r="F3"/>
      <c r="G3"/>
    </row>
    <row r="4" spans="1:7" x14ac:dyDescent="0.2">
      <c r="A4" s="19" t="s">
        <v>16</v>
      </c>
      <c r="B4" s="38">
        <v>43422</v>
      </c>
      <c r="C4" s="21">
        <f>(B4/B5)*100%</f>
        <v>0.52862760375451967</v>
      </c>
      <c r="F4"/>
      <c r="G4"/>
    </row>
    <row r="5" spans="1:7" x14ac:dyDescent="0.2">
      <c r="A5" s="32" t="s">
        <v>6</v>
      </c>
      <c r="B5" s="12">
        <f>SUM(B3:B4)</f>
        <v>82141</v>
      </c>
      <c r="C5" s="22">
        <f>SUM(C3:C4)</f>
        <v>1</v>
      </c>
      <c r="F5"/>
      <c r="G5"/>
    </row>
    <row r="6" spans="1:7" x14ac:dyDescent="0.2">
      <c r="F6"/>
      <c r="G6"/>
    </row>
    <row r="9" spans="1:7" x14ac:dyDescent="0.2">
      <c r="A9" s="18" t="s">
        <v>0</v>
      </c>
      <c r="B9" s="18" t="s">
        <v>15</v>
      </c>
      <c r="C9" s="18" t="s">
        <v>17</v>
      </c>
      <c r="D9" s="18" t="s">
        <v>16</v>
      </c>
      <c r="E9" s="18" t="s">
        <v>18</v>
      </c>
      <c r="F9" s="32" t="s">
        <v>6</v>
      </c>
    </row>
    <row r="10" spans="1:7" x14ac:dyDescent="0.2">
      <c r="A10" s="19" t="s">
        <v>2</v>
      </c>
      <c r="B10" s="20">
        <v>36520</v>
      </c>
      <c r="C10" s="21">
        <f>(B10/F14)*100%</f>
        <v>0.44460135620457508</v>
      </c>
      <c r="D10" s="20">
        <v>41423</v>
      </c>
      <c r="E10" s="21">
        <f>(D10/F14)*100%</f>
        <v>0.50429140137081363</v>
      </c>
      <c r="F10" s="20">
        <f>B10+D10</f>
        <v>77943</v>
      </c>
    </row>
    <row r="11" spans="1:7" x14ac:dyDescent="0.2">
      <c r="A11" s="19" t="s">
        <v>3</v>
      </c>
      <c r="B11" s="20">
        <v>1734</v>
      </c>
      <c r="C11" s="21">
        <f>(B11/F14)*100%</f>
        <v>2.1110042487917119E-2</v>
      </c>
      <c r="D11" s="20">
        <v>1461</v>
      </c>
      <c r="E11" s="21">
        <f>(D11/F14)*100%</f>
        <v>1.7786489085840202E-2</v>
      </c>
      <c r="F11" s="20">
        <f t="shared" ref="F11:F13" si="0">B11+D11</f>
        <v>3195</v>
      </c>
    </row>
    <row r="12" spans="1:7" x14ac:dyDescent="0.2">
      <c r="A12" s="19" t="s">
        <v>4</v>
      </c>
      <c r="B12" s="20">
        <v>74</v>
      </c>
      <c r="C12" s="21">
        <f>(B12/F14)*100%</f>
        <v>9.0088993316370634E-4</v>
      </c>
      <c r="D12" s="20">
        <v>97</v>
      </c>
      <c r="E12" s="21">
        <f>(D12/F14)*100%</f>
        <v>1.180896263741615E-3</v>
      </c>
      <c r="F12" s="20">
        <f t="shared" si="0"/>
        <v>171</v>
      </c>
    </row>
    <row r="13" spans="1:7" x14ac:dyDescent="0.2">
      <c r="A13" s="19" t="s">
        <v>5</v>
      </c>
      <c r="B13" s="20">
        <v>391</v>
      </c>
      <c r="C13" s="21">
        <f>(B13/F14)*100%</f>
        <v>4.7601076198244482E-3</v>
      </c>
      <c r="D13" s="20">
        <v>441</v>
      </c>
      <c r="E13" s="21">
        <f>(D13/F14)*100%</f>
        <v>5.36881703412425E-3</v>
      </c>
      <c r="F13" s="20">
        <f t="shared" si="0"/>
        <v>832</v>
      </c>
    </row>
    <row r="14" spans="1:7" x14ac:dyDescent="0.2">
      <c r="A14" s="51" t="s">
        <v>6</v>
      </c>
      <c r="B14" s="51"/>
      <c r="C14" s="51"/>
      <c r="D14" s="51"/>
      <c r="E14" s="51"/>
      <c r="F14" s="12">
        <f>SUM(F10:F13)</f>
        <v>82141</v>
      </c>
    </row>
    <row r="15" spans="1:7" x14ac:dyDescent="0.2">
      <c r="A15" s="1" t="s">
        <v>7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FF41-E0B6-4AB2-8D27-6BCBACEBA231}">
  <dimension ref="A1:H19"/>
  <sheetViews>
    <sheetView showGridLines="0" zoomScaleNormal="100" workbookViewId="0">
      <selection activeCell="A19" sqref="A19"/>
    </sheetView>
  </sheetViews>
  <sheetFormatPr baseColWidth="10" defaultColWidth="11.5" defaultRowHeight="15" x14ac:dyDescent="0.2"/>
  <cols>
    <col min="1" max="3" width="15.5" style="13" customWidth="1"/>
    <col min="4" max="16384" width="11.5" style="13"/>
  </cols>
  <sheetData>
    <row r="1" spans="1:8" x14ac:dyDescent="0.2">
      <c r="A1" s="18" t="s">
        <v>19</v>
      </c>
      <c r="B1" s="18" t="s">
        <v>1</v>
      </c>
      <c r="C1" s="18" t="s">
        <v>9</v>
      </c>
      <c r="G1"/>
    </row>
    <row r="2" spans="1:8" x14ac:dyDescent="0.2">
      <c r="A2" s="23" t="s">
        <v>20</v>
      </c>
      <c r="B2" s="24">
        <v>20</v>
      </c>
      <c r="C2" s="17">
        <f>(B2/B18)*100%</f>
        <v>2.4348376571992062E-4</v>
      </c>
      <c r="G2"/>
    </row>
    <row r="3" spans="1:8" x14ac:dyDescent="0.2">
      <c r="A3" s="25">
        <v>18</v>
      </c>
      <c r="B3" s="20">
        <v>193</v>
      </c>
      <c r="C3" s="8">
        <f>(B3/56258)*100%</f>
        <v>3.4306232002559636E-3</v>
      </c>
      <c r="G3"/>
    </row>
    <row r="4" spans="1:8" x14ac:dyDescent="0.2">
      <c r="A4" s="25">
        <v>19</v>
      </c>
      <c r="B4" s="20">
        <v>494</v>
      </c>
      <c r="C4" s="8">
        <f>(B4/B18)*100%</f>
        <v>6.0140490132820391E-3</v>
      </c>
      <c r="G4"/>
    </row>
    <row r="5" spans="1:8" x14ac:dyDescent="0.2">
      <c r="A5" s="25">
        <v>20</v>
      </c>
      <c r="B5" s="20">
        <v>854</v>
      </c>
      <c r="C5" s="8">
        <f>(B5/B18)*100%</f>
        <v>1.039675679624061E-2</v>
      </c>
      <c r="G5"/>
    </row>
    <row r="6" spans="1:8" x14ac:dyDescent="0.2">
      <c r="A6" s="25">
        <v>21</v>
      </c>
      <c r="B6" s="20">
        <v>1120</v>
      </c>
      <c r="C6" s="8">
        <f>(B6/B18)*100%</f>
        <v>1.3635090880315556E-2</v>
      </c>
      <c r="G6"/>
    </row>
    <row r="7" spans="1:8" x14ac:dyDescent="0.2">
      <c r="A7" s="25">
        <v>22</v>
      </c>
      <c r="B7" s="40">
        <v>1504</v>
      </c>
      <c r="C7" s="8">
        <f>(B7/B18)*100%</f>
        <v>1.8309979182138031E-2</v>
      </c>
      <c r="G7"/>
    </row>
    <row r="8" spans="1:8" x14ac:dyDescent="0.2">
      <c r="A8" s="25">
        <v>23</v>
      </c>
      <c r="B8" s="37">
        <v>1911</v>
      </c>
      <c r="C8" s="8">
        <f>(B8/B18)*100%</f>
        <v>2.3264873814538414E-2</v>
      </c>
      <c r="F8"/>
      <c r="G8"/>
      <c r="H8"/>
    </row>
    <row r="9" spans="1:8" x14ac:dyDescent="0.2">
      <c r="A9" s="25">
        <v>24</v>
      </c>
      <c r="B9" s="37">
        <v>2462</v>
      </c>
      <c r="C9" s="8">
        <f>(B9/B18)*100%</f>
        <v>2.9972851560122228E-2</v>
      </c>
      <c r="F9"/>
      <c r="G9"/>
      <c r="H9"/>
    </row>
    <row r="10" spans="1:8" x14ac:dyDescent="0.2">
      <c r="A10" s="25">
        <v>25</v>
      </c>
      <c r="B10" s="37">
        <v>2919</v>
      </c>
      <c r="C10" s="8">
        <f>(B10/B18)*100%</f>
        <v>3.5536455606822413E-2</v>
      </c>
      <c r="F10"/>
      <c r="G10"/>
      <c r="H10"/>
    </row>
    <row r="11" spans="1:8" x14ac:dyDescent="0.2">
      <c r="A11" s="25">
        <v>26</v>
      </c>
      <c r="B11" s="37">
        <v>3269</v>
      </c>
      <c r="C11" s="8">
        <f>(B11/B18)*100%</f>
        <v>3.9797421506921025E-2</v>
      </c>
      <c r="F11"/>
      <c r="G11"/>
      <c r="H11"/>
    </row>
    <row r="12" spans="1:8" x14ac:dyDescent="0.2">
      <c r="A12" s="25">
        <v>27</v>
      </c>
      <c r="B12" s="37">
        <v>3594</v>
      </c>
      <c r="C12" s="8">
        <f>(B12/B18)*100%</f>
        <v>4.3754032699869737E-2</v>
      </c>
      <c r="F12"/>
      <c r="G12"/>
      <c r="H12"/>
    </row>
    <row r="13" spans="1:8" x14ac:dyDescent="0.2">
      <c r="A13" s="25">
        <v>28</v>
      </c>
      <c r="B13" s="37">
        <v>3674</v>
      </c>
      <c r="C13" s="8">
        <f>(B13/B18)*100%</f>
        <v>4.472796776274942E-2</v>
      </c>
      <c r="F13"/>
      <c r="G13"/>
      <c r="H13"/>
    </row>
    <row r="14" spans="1:8" x14ac:dyDescent="0.2">
      <c r="A14" s="25">
        <v>29</v>
      </c>
      <c r="B14" s="37">
        <v>3767</v>
      </c>
      <c r="C14" s="8">
        <f>(B14/B18)*100%</f>
        <v>4.5860167273347047E-2</v>
      </c>
      <c r="F14"/>
      <c r="G14"/>
      <c r="H14"/>
    </row>
    <row r="15" spans="1:8" x14ac:dyDescent="0.2">
      <c r="A15" s="25" t="s">
        <v>21</v>
      </c>
      <c r="B15" s="37">
        <v>17803</v>
      </c>
      <c r="C15" s="8">
        <f>(B15/B18)*100%</f>
        <v>0.21673707405558734</v>
      </c>
      <c r="F15"/>
      <c r="G15"/>
      <c r="H15"/>
    </row>
    <row r="16" spans="1:8" x14ac:dyDescent="0.2">
      <c r="A16" s="25" t="s">
        <v>22</v>
      </c>
      <c r="B16" s="37">
        <v>14435</v>
      </c>
      <c r="C16" s="8">
        <f>(B16/B18)*100%</f>
        <v>0.17573440790835271</v>
      </c>
      <c r="F16"/>
      <c r="G16"/>
      <c r="H16"/>
    </row>
    <row r="17" spans="1:8" x14ac:dyDescent="0.2">
      <c r="A17" s="25" t="s">
        <v>23</v>
      </c>
      <c r="B17" s="37">
        <v>24122</v>
      </c>
      <c r="C17" s="8">
        <f>(B17/B18)*100%</f>
        <v>0.29366576983479625</v>
      </c>
      <c r="F17"/>
      <c r="G17"/>
      <c r="H17"/>
    </row>
    <row r="18" spans="1:8" x14ac:dyDescent="0.2">
      <c r="A18" s="3" t="s">
        <v>6</v>
      </c>
      <c r="B18" s="41">
        <f>SUM(B2:B17)</f>
        <v>82141</v>
      </c>
      <c r="C18" s="4">
        <f>SUM(C2:C17)</f>
        <v>1.0010810048610586</v>
      </c>
      <c r="G18"/>
    </row>
    <row r="19" spans="1:8" x14ac:dyDescent="0.2">
      <c r="A19" s="1" t="s">
        <v>7</v>
      </c>
    </row>
  </sheetData>
  <conditionalFormatting sqref="C2:C17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{83CD5065-D38E-424C-B996-23B115FD6206}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{6FA6C0D8-21A7-4F3B-B7FF-B8B1A892AA90}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CD5065-D38E-424C-B996-23B115FD6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A6C0D8-21A7-4F3B-B7FF-B8B1A892AA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1708-CEF3-4267-9E47-AFC9369C37C0}">
  <dimension ref="A1:C61"/>
  <sheetViews>
    <sheetView showGridLines="0" topLeftCell="A10" zoomScaleNormal="100" workbookViewId="0">
      <selection activeCell="I32" sqref="I32"/>
    </sheetView>
  </sheetViews>
  <sheetFormatPr baseColWidth="10" defaultColWidth="10.83203125" defaultRowHeight="15" x14ac:dyDescent="0.2"/>
  <cols>
    <col min="1" max="1" width="34.83203125" style="13" bestFit="1" customWidth="1"/>
    <col min="2" max="2" width="11.83203125" style="13" bestFit="1" customWidth="1"/>
    <col min="3" max="3" width="8.6640625" style="28" bestFit="1" customWidth="1"/>
    <col min="4" max="16384" width="10.83203125" style="13"/>
  </cols>
  <sheetData>
    <row r="1" spans="1:3" x14ac:dyDescent="0.2">
      <c r="A1" s="6" t="s">
        <v>24</v>
      </c>
      <c r="B1" s="6" t="s">
        <v>1</v>
      </c>
      <c r="C1" s="6" t="s">
        <v>9</v>
      </c>
    </row>
    <row r="2" spans="1:3" x14ac:dyDescent="0.2">
      <c r="A2" s="42" t="s">
        <v>25</v>
      </c>
      <c r="B2" s="37">
        <v>20923</v>
      </c>
      <c r="C2" s="26">
        <f t="shared" ref="C2:C34" si="0">(B2/$B$35)*100%</f>
        <v>0.25786930907836031</v>
      </c>
    </row>
    <row r="3" spans="1:3" x14ac:dyDescent="0.2">
      <c r="A3" s="42" t="s">
        <v>26</v>
      </c>
      <c r="B3" s="37">
        <v>19834</v>
      </c>
      <c r="C3" s="26">
        <f t="shared" si="0"/>
        <v>0.24444773102615297</v>
      </c>
    </row>
    <row r="4" spans="1:3" x14ac:dyDescent="0.2">
      <c r="A4" s="42" t="s">
        <v>27</v>
      </c>
      <c r="B4" s="37">
        <v>4053</v>
      </c>
      <c r="C4" s="26">
        <f t="shared" si="0"/>
        <v>4.9951933742512757E-2</v>
      </c>
    </row>
    <row r="5" spans="1:3" x14ac:dyDescent="0.2">
      <c r="A5" s="42" t="s">
        <v>28</v>
      </c>
      <c r="B5" s="37">
        <v>2996</v>
      </c>
      <c r="C5" s="26">
        <f t="shared" si="0"/>
        <v>3.6924745495328946E-2</v>
      </c>
    </row>
    <row r="6" spans="1:3" x14ac:dyDescent="0.2">
      <c r="A6" s="42" t="s">
        <v>29</v>
      </c>
      <c r="B6" s="37">
        <v>2476</v>
      </c>
      <c r="C6" s="26">
        <f t="shared" si="0"/>
        <v>3.0515911163696417E-2</v>
      </c>
    </row>
    <row r="7" spans="1:3" x14ac:dyDescent="0.2">
      <c r="A7" s="42" t="s">
        <v>30</v>
      </c>
      <c r="B7" s="37">
        <v>2278</v>
      </c>
      <c r="C7" s="26">
        <f t="shared" si="0"/>
        <v>2.8075624245113263E-2</v>
      </c>
    </row>
    <row r="8" spans="1:3" x14ac:dyDescent="0.2">
      <c r="A8" s="42" t="s">
        <v>31</v>
      </c>
      <c r="B8" s="37">
        <v>2268</v>
      </c>
      <c r="C8" s="26">
        <f t="shared" si="0"/>
        <v>2.7952377431043406E-2</v>
      </c>
    </row>
    <row r="9" spans="1:3" x14ac:dyDescent="0.2">
      <c r="A9" s="42" t="s">
        <v>32</v>
      </c>
      <c r="B9" s="37">
        <v>2065</v>
      </c>
      <c r="C9" s="26">
        <f t="shared" si="0"/>
        <v>2.5450467105425326E-2</v>
      </c>
    </row>
    <row r="10" spans="1:3" x14ac:dyDescent="0.2">
      <c r="A10" s="42" t="s">
        <v>33</v>
      </c>
      <c r="B10" s="37">
        <v>2053</v>
      </c>
      <c r="C10" s="26">
        <f t="shared" si="0"/>
        <v>2.5302570928541497E-2</v>
      </c>
    </row>
    <row r="11" spans="1:3" x14ac:dyDescent="0.2">
      <c r="A11" s="42" t="s">
        <v>34</v>
      </c>
      <c r="B11" s="37">
        <v>1501</v>
      </c>
      <c r="C11" s="26">
        <f t="shared" si="0"/>
        <v>1.8499346791885429E-2</v>
      </c>
    </row>
    <row r="12" spans="1:3" x14ac:dyDescent="0.2">
      <c r="A12" s="42" t="s">
        <v>35</v>
      </c>
      <c r="B12" s="37">
        <v>1499</v>
      </c>
      <c r="C12" s="26">
        <f t="shared" si="0"/>
        <v>1.8474697429071457E-2</v>
      </c>
    </row>
    <row r="13" spans="1:3" x14ac:dyDescent="0.2">
      <c r="A13" s="42" t="s">
        <v>36</v>
      </c>
      <c r="B13" s="37">
        <v>1498</v>
      </c>
      <c r="C13" s="26">
        <f t="shared" si="0"/>
        <v>1.8462372747664473E-2</v>
      </c>
    </row>
    <row r="14" spans="1:3" x14ac:dyDescent="0.2">
      <c r="A14" s="42" t="s">
        <v>37</v>
      </c>
      <c r="B14" s="37">
        <v>1447</v>
      </c>
      <c r="C14" s="26">
        <f t="shared" si="0"/>
        <v>1.7833813995908207E-2</v>
      </c>
    </row>
    <row r="15" spans="1:3" x14ac:dyDescent="0.2">
      <c r="A15" s="42" t="s">
        <v>38</v>
      </c>
      <c r="B15" s="37">
        <v>1375</v>
      </c>
      <c r="C15" s="26">
        <f t="shared" si="0"/>
        <v>1.6946436934605239E-2</v>
      </c>
    </row>
    <row r="16" spans="1:3" x14ac:dyDescent="0.2">
      <c r="A16" s="42" t="s">
        <v>39</v>
      </c>
      <c r="B16" s="37">
        <v>1357</v>
      </c>
      <c r="C16" s="26">
        <f t="shared" si="0"/>
        <v>1.67245926692795E-2</v>
      </c>
    </row>
    <row r="17" spans="1:3" x14ac:dyDescent="0.2">
      <c r="A17" s="42" t="s">
        <v>40</v>
      </c>
      <c r="B17" s="37">
        <v>1217</v>
      </c>
      <c r="C17" s="26">
        <f t="shared" si="0"/>
        <v>1.499913727230151E-2</v>
      </c>
    </row>
    <row r="18" spans="1:3" x14ac:dyDescent="0.2">
      <c r="A18" s="42" t="s">
        <v>41</v>
      </c>
      <c r="B18" s="37">
        <v>1147</v>
      </c>
      <c r="C18" s="26">
        <f t="shared" si="0"/>
        <v>1.4136409573812517E-2</v>
      </c>
    </row>
    <row r="19" spans="1:3" x14ac:dyDescent="0.2">
      <c r="A19" s="42" t="s">
        <v>42</v>
      </c>
      <c r="B19" s="37">
        <v>1094</v>
      </c>
      <c r="C19" s="26">
        <f t="shared" si="0"/>
        <v>1.3483201459242278E-2</v>
      </c>
    </row>
    <row r="20" spans="1:3" x14ac:dyDescent="0.2">
      <c r="A20" s="42" t="s">
        <v>43</v>
      </c>
      <c r="B20" s="37">
        <v>1061</v>
      </c>
      <c r="C20" s="26">
        <f t="shared" si="0"/>
        <v>1.3076486972811753E-2</v>
      </c>
    </row>
    <row r="21" spans="1:3" x14ac:dyDescent="0.2">
      <c r="A21" s="42" t="s">
        <v>44</v>
      </c>
      <c r="B21" s="37">
        <v>992</v>
      </c>
      <c r="C21" s="26">
        <f t="shared" si="0"/>
        <v>1.2226083955729744E-2</v>
      </c>
    </row>
    <row r="22" spans="1:3" x14ac:dyDescent="0.2">
      <c r="A22" s="42" t="s">
        <v>45</v>
      </c>
      <c r="B22" s="37">
        <v>978</v>
      </c>
      <c r="C22" s="26">
        <f t="shared" si="0"/>
        <v>1.2053538416031946E-2</v>
      </c>
    </row>
    <row r="23" spans="1:3" x14ac:dyDescent="0.2">
      <c r="A23" s="42" t="s">
        <v>46</v>
      </c>
      <c r="B23" s="37">
        <v>953</v>
      </c>
      <c r="C23" s="26">
        <f t="shared" si="0"/>
        <v>1.1745421380857305E-2</v>
      </c>
    </row>
    <row r="24" spans="1:3" x14ac:dyDescent="0.2">
      <c r="A24" s="42" t="s">
        <v>47</v>
      </c>
      <c r="B24" s="37">
        <v>865</v>
      </c>
      <c r="C24" s="26">
        <f t="shared" si="0"/>
        <v>1.0660849417042569E-2</v>
      </c>
    </row>
    <row r="25" spans="1:3" x14ac:dyDescent="0.2">
      <c r="A25" s="42" t="s">
        <v>48</v>
      </c>
      <c r="B25" s="37">
        <v>859</v>
      </c>
      <c r="C25" s="26">
        <f t="shared" si="0"/>
        <v>1.0586901328600656E-2</v>
      </c>
    </row>
    <row r="26" spans="1:3" x14ac:dyDescent="0.2">
      <c r="A26" s="42" t="s">
        <v>49</v>
      </c>
      <c r="B26" s="37">
        <v>705</v>
      </c>
      <c r="C26" s="26">
        <f t="shared" si="0"/>
        <v>8.6889003919248687E-3</v>
      </c>
    </row>
    <row r="27" spans="1:3" x14ac:dyDescent="0.2">
      <c r="A27" s="42" t="s">
        <v>50</v>
      </c>
      <c r="B27" s="37">
        <v>668</v>
      </c>
      <c r="C27" s="26">
        <f t="shared" si="0"/>
        <v>8.2328871798664008E-3</v>
      </c>
    </row>
    <row r="28" spans="1:3" x14ac:dyDescent="0.2">
      <c r="A28" s="42" t="s">
        <v>51</v>
      </c>
      <c r="B28" s="37">
        <v>650</v>
      </c>
      <c r="C28" s="26">
        <f t="shared" si="0"/>
        <v>8.0110429145406597E-3</v>
      </c>
    </row>
    <row r="29" spans="1:3" x14ac:dyDescent="0.2">
      <c r="A29" s="42" t="s">
        <v>52</v>
      </c>
      <c r="B29" s="37">
        <v>599</v>
      </c>
      <c r="C29" s="26">
        <f t="shared" si="0"/>
        <v>7.3824841627843918E-3</v>
      </c>
    </row>
    <row r="30" spans="1:3" x14ac:dyDescent="0.2">
      <c r="A30" s="42" t="s">
        <v>53</v>
      </c>
      <c r="B30" s="37">
        <v>494</v>
      </c>
      <c r="C30" s="26">
        <f t="shared" si="0"/>
        <v>6.0883926150509006E-3</v>
      </c>
    </row>
    <row r="31" spans="1:3" x14ac:dyDescent="0.2">
      <c r="A31" s="42" t="s">
        <v>54</v>
      </c>
      <c r="B31" s="37">
        <v>472</v>
      </c>
      <c r="C31" s="26">
        <f t="shared" si="0"/>
        <v>5.8172496240972175E-3</v>
      </c>
    </row>
    <row r="32" spans="1:3" x14ac:dyDescent="0.2">
      <c r="A32" s="42" t="s">
        <v>55</v>
      </c>
      <c r="B32" s="37">
        <v>402</v>
      </c>
      <c r="C32" s="26">
        <f t="shared" si="0"/>
        <v>4.9545219256082228E-3</v>
      </c>
    </row>
    <row r="33" spans="1:3" x14ac:dyDescent="0.2">
      <c r="A33" s="42" t="s">
        <v>56</v>
      </c>
      <c r="B33" s="37">
        <v>347</v>
      </c>
      <c r="C33" s="26">
        <f t="shared" si="0"/>
        <v>4.2766644482240138E-3</v>
      </c>
    </row>
    <row r="34" spans="1:3" x14ac:dyDescent="0.2">
      <c r="A34" s="42" t="s">
        <v>57</v>
      </c>
      <c r="B34" s="37">
        <v>12</v>
      </c>
      <c r="C34" s="26">
        <f t="shared" si="0"/>
        <v>1.4789617688382755E-4</v>
      </c>
    </row>
    <row r="35" spans="1:3" x14ac:dyDescent="0.2">
      <c r="A35" s="33" t="s">
        <v>6</v>
      </c>
      <c r="B35" s="10">
        <f>SUM(B2:B34)</f>
        <v>81138</v>
      </c>
      <c r="C35" s="5">
        <f>SUM(C2:C34)</f>
        <v>1.0000000000000002</v>
      </c>
    </row>
    <row r="36" spans="1:3" x14ac:dyDescent="0.2">
      <c r="A36" s="27"/>
    </row>
    <row r="37" spans="1:3" x14ac:dyDescent="0.2">
      <c r="A37" s="1" t="s">
        <v>7</v>
      </c>
    </row>
    <row r="39" spans="1:3" x14ac:dyDescent="0.2">
      <c r="A39" s="27"/>
    </row>
    <row r="40" spans="1:3" x14ac:dyDescent="0.2">
      <c r="A40" s="27"/>
    </row>
    <row r="41" spans="1:3" x14ac:dyDescent="0.2">
      <c r="A41" s="27"/>
    </row>
    <row r="42" spans="1:3" x14ac:dyDescent="0.2">
      <c r="A42" s="27"/>
    </row>
    <row r="43" spans="1:3" x14ac:dyDescent="0.2">
      <c r="A43" s="27"/>
    </row>
    <row r="44" spans="1:3" x14ac:dyDescent="0.2">
      <c r="A44" s="27"/>
    </row>
    <row r="45" spans="1:3" x14ac:dyDescent="0.2">
      <c r="A45" s="27"/>
    </row>
    <row r="46" spans="1:3" x14ac:dyDescent="0.2">
      <c r="A46" s="27"/>
    </row>
    <row r="47" spans="1:3" x14ac:dyDescent="0.2">
      <c r="A47" s="27"/>
    </row>
    <row r="48" spans="1:3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</sheetData>
  <conditionalFormatting sqref="C2:C34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{C4F6F3CA-B8F7-4758-84C9-6C1DFF17A49E}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{DE328463-DA30-42C0-92EE-01C1BB7C425C}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F6F3CA-B8F7-4758-84C9-6C1DFF17A4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328463-DA30-42C0-92EE-01C1BB7C42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C51C-51F4-4F5A-BDB9-840643DB8322}">
  <dimension ref="A1:F19"/>
  <sheetViews>
    <sheetView showGridLines="0" workbookViewId="0">
      <selection activeCell="G23" sqref="G23"/>
    </sheetView>
  </sheetViews>
  <sheetFormatPr baseColWidth="10" defaultColWidth="11.5" defaultRowHeight="15" x14ac:dyDescent="0.2"/>
  <cols>
    <col min="1" max="1" width="33.83203125" style="13" customWidth="1"/>
    <col min="2" max="2" width="12.1640625" style="13" customWidth="1"/>
    <col min="3" max="3" width="14.5" style="13" bestFit="1" customWidth="1"/>
    <col min="4" max="16384" width="11.5" style="13"/>
  </cols>
  <sheetData>
    <row r="1" spans="1:6" x14ac:dyDescent="0.2">
      <c r="A1" s="52" t="s">
        <v>58</v>
      </c>
      <c r="B1" s="52"/>
      <c r="C1" s="52"/>
    </row>
    <row r="2" spans="1:6" x14ac:dyDescent="0.2">
      <c r="A2" s="52"/>
      <c r="B2" s="52"/>
      <c r="C2" s="52"/>
    </row>
    <row r="4" spans="1:6" x14ac:dyDescent="0.2">
      <c r="A4" s="18" t="s">
        <v>14</v>
      </c>
      <c r="B4" s="18" t="s">
        <v>1</v>
      </c>
      <c r="C4" s="18" t="s">
        <v>9</v>
      </c>
    </row>
    <row r="5" spans="1:6" x14ac:dyDescent="0.2">
      <c r="A5" s="19" t="s">
        <v>15</v>
      </c>
      <c r="B5" s="20">
        <v>467</v>
      </c>
      <c r="C5" s="21">
        <f>(B5/B7)*100%</f>
        <v>0.61045751633986933</v>
      </c>
      <c r="D5"/>
      <c r="F5" s="39"/>
    </row>
    <row r="6" spans="1:6" x14ac:dyDescent="0.2">
      <c r="A6" s="19" t="s">
        <v>16</v>
      </c>
      <c r="B6" s="20">
        <v>298</v>
      </c>
      <c r="C6" s="21">
        <f>(B6/B7)*100%</f>
        <v>0.38954248366013072</v>
      </c>
    </row>
    <row r="7" spans="1:6" x14ac:dyDescent="0.2">
      <c r="A7" s="32" t="s">
        <v>6</v>
      </c>
      <c r="B7" s="12">
        <f>SUM(B5:B6)</f>
        <v>765</v>
      </c>
      <c r="C7" s="22">
        <f>SUM(C5:C6)</f>
        <v>1</v>
      </c>
    </row>
    <row r="8" spans="1:6" x14ac:dyDescent="0.2">
      <c r="A8" s="1" t="s">
        <v>7</v>
      </c>
      <c r="B8"/>
      <c r="C8"/>
    </row>
    <row r="9" spans="1:6" x14ac:dyDescent="0.2">
      <c r="A9"/>
      <c r="B9"/>
      <c r="C9"/>
    </row>
    <row r="10" spans="1:6" x14ac:dyDescent="0.2">
      <c r="A10"/>
      <c r="B10"/>
      <c r="C10"/>
    </row>
    <row r="11" spans="1:6" x14ac:dyDescent="0.2">
      <c r="A11"/>
      <c r="B11"/>
      <c r="C11"/>
    </row>
    <row r="12" spans="1:6" x14ac:dyDescent="0.2">
      <c r="A12"/>
      <c r="B12"/>
      <c r="C12"/>
    </row>
    <row r="13" spans="1:6" x14ac:dyDescent="0.2">
      <c r="A13"/>
      <c r="B13"/>
      <c r="C13"/>
    </row>
    <row r="14" spans="1:6" x14ac:dyDescent="0.2">
      <c r="A14"/>
      <c r="B14"/>
      <c r="C14"/>
    </row>
    <row r="15" spans="1:6" x14ac:dyDescent="0.2">
      <c r="A15"/>
      <c r="B15"/>
      <c r="C15"/>
    </row>
    <row r="16" spans="1:6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  <row r="19" spans="1:3" x14ac:dyDescent="0.2">
      <c r="A19"/>
      <c r="B19"/>
      <c r="C19"/>
    </row>
  </sheetData>
  <mergeCells count="1">
    <mergeCell ref="A1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zoomScaleNormal="100" workbookViewId="0">
      <selection activeCell="B13" sqref="B13"/>
    </sheetView>
  </sheetViews>
  <sheetFormatPr baseColWidth="10" defaultColWidth="10.83203125" defaultRowHeight="15" x14ac:dyDescent="0.2"/>
  <cols>
    <col min="1" max="1" width="48.6640625" style="13" bestFit="1" customWidth="1"/>
    <col min="2" max="2" width="13.1640625" style="2" customWidth="1"/>
    <col min="3" max="3" width="11.83203125" style="2" customWidth="1"/>
    <col min="4" max="4" width="10.83203125" style="13" customWidth="1"/>
    <col min="5" max="5" width="10.83203125" style="13"/>
    <col min="6" max="6" width="6.1640625" style="13" customWidth="1"/>
    <col min="7" max="16384" width="10.83203125" style="13"/>
  </cols>
  <sheetData>
    <row r="1" spans="1:3" ht="16" x14ac:dyDescent="0.2">
      <c r="A1" s="11" t="s">
        <v>59</v>
      </c>
      <c r="B1" s="11" t="s">
        <v>1</v>
      </c>
      <c r="C1" s="11" t="s">
        <v>9</v>
      </c>
    </row>
    <row r="2" spans="1:3" x14ac:dyDescent="0.2">
      <c r="A2" s="14" t="s">
        <v>60</v>
      </c>
      <c r="B2" s="34">
        <v>9875</v>
      </c>
      <c r="C2" s="29">
        <f>(B2/$B$47)*100%</f>
        <v>0.1202201093242108</v>
      </c>
    </row>
    <row r="3" spans="1:3" x14ac:dyDescent="0.2">
      <c r="A3" s="14" t="s">
        <v>61</v>
      </c>
      <c r="B3" s="34">
        <v>9035</v>
      </c>
      <c r="C3" s="29">
        <f t="shared" ref="C3:C46" si="0">(B3/$B$47)*100%</f>
        <v>0.10999379116397415</v>
      </c>
    </row>
    <row r="4" spans="1:3" x14ac:dyDescent="0.2">
      <c r="A4" s="14" t="s">
        <v>62</v>
      </c>
      <c r="B4" s="34">
        <v>8955</v>
      </c>
      <c r="C4" s="29">
        <f t="shared" si="0"/>
        <v>0.10901985610109446</v>
      </c>
    </row>
    <row r="5" spans="1:3" x14ac:dyDescent="0.2">
      <c r="A5" s="14" t="s">
        <v>63</v>
      </c>
      <c r="B5" s="34">
        <v>7534</v>
      </c>
      <c r="C5" s="29">
        <f t="shared" si="0"/>
        <v>9.1720334546694093E-2</v>
      </c>
    </row>
    <row r="6" spans="1:3" x14ac:dyDescent="0.2">
      <c r="A6" s="14" t="s">
        <v>64</v>
      </c>
      <c r="B6" s="34">
        <v>5031</v>
      </c>
      <c r="C6" s="29">
        <f t="shared" si="0"/>
        <v>6.1248341266846036E-2</v>
      </c>
    </row>
    <row r="7" spans="1:3" x14ac:dyDescent="0.2">
      <c r="A7" s="14" t="s">
        <v>65</v>
      </c>
      <c r="B7" s="34">
        <v>4661</v>
      </c>
      <c r="C7" s="29">
        <f t="shared" si="0"/>
        <v>5.6743891601027503E-2</v>
      </c>
    </row>
    <row r="8" spans="1:3" x14ac:dyDescent="0.2">
      <c r="A8" s="14" t="s">
        <v>66</v>
      </c>
      <c r="B8" s="34">
        <v>3819</v>
      </c>
      <c r="C8" s="29">
        <f t="shared" si="0"/>
        <v>4.6493225064218845E-2</v>
      </c>
    </row>
    <row r="9" spans="1:3" x14ac:dyDescent="0.2">
      <c r="A9" s="14" t="s">
        <v>67</v>
      </c>
      <c r="B9" s="34">
        <v>3145</v>
      </c>
      <c r="C9" s="29">
        <f t="shared" si="0"/>
        <v>3.8287822159457516E-2</v>
      </c>
    </row>
    <row r="10" spans="1:3" x14ac:dyDescent="0.2">
      <c r="A10" s="14" t="s">
        <v>68</v>
      </c>
      <c r="B10" s="34">
        <v>3035</v>
      </c>
      <c r="C10" s="29">
        <f t="shared" si="0"/>
        <v>3.6948661447997952E-2</v>
      </c>
    </row>
    <row r="11" spans="1:3" x14ac:dyDescent="0.2">
      <c r="A11" s="14" t="s">
        <v>69</v>
      </c>
      <c r="B11" s="34">
        <v>2827</v>
      </c>
      <c r="C11" s="29">
        <f t="shared" si="0"/>
        <v>3.4416430284510781E-2</v>
      </c>
    </row>
    <row r="12" spans="1:3" x14ac:dyDescent="0.2">
      <c r="A12" s="14" t="s">
        <v>70</v>
      </c>
      <c r="B12" s="34">
        <v>2788</v>
      </c>
      <c r="C12" s="29">
        <f t="shared" si="0"/>
        <v>3.3941636941356934E-2</v>
      </c>
    </row>
    <row r="13" spans="1:3" x14ac:dyDescent="0.2">
      <c r="A13" s="14" t="s">
        <v>71</v>
      </c>
      <c r="B13" s="34">
        <v>2565</v>
      </c>
      <c r="C13" s="29">
        <f t="shared" si="0"/>
        <v>3.1226792953579819E-2</v>
      </c>
    </row>
    <row r="14" spans="1:3" x14ac:dyDescent="0.2">
      <c r="A14" s="14" t="s">
        <v>72</v>
      </c>
      <c r="B14" s="34">
        <v>2428</v>
      </c>
      <c r="C14" s="29">
        <f t="shared" si="0"/>
        <v>2.9558929158398365E-2</v>
      </c>
    </row>
    <row r="15" spans="1:3" x14ac:dyDescent="0.2">
      <c r="A15" s="14" t="s">
        <v>73</v>
      </c>
      <c r="B15" s="34">
        <v>2121</v>
      </c>
      <c r="C15" s="29">
        <f t="shared" si="0"/>
        <v>2.5821453354597582E-2</v>
      </c>
    </row>
    <row r="16" spans="1:3" x14ac:dyDescent="0.2">
      <c r="A16" s="14" t="s">
        <v>74</v>
      </c>
      <c r="B16" s="34">
        <v>2028</v>
      </c>
      <c r="C16" s="29">
        <f t="shared" si="0"/>
        <v>2.4689253843999951E-2</v>
      </c>
    </row>
    <row r="17" spans="1:3" x14ac:dyDescent="0.2">
      <c r="A17" s="14" t="s">
        <v>75</v>
      </c>
      <c r="B17" s="34">
        <v>1607</v>
      </c>
      <c r="C17" s="29">
        <f t="shared" si="0"/>
        <v>1.9563920575595622E-2</v>
      </c>
    </row>
    <row r="18" spans="1:3" x14ac:dyDescent="0.2">
      <c r="A18" s="14" t="s">
        <v>76</v>
      </c>
      <c r="B18" s="34">
        <v>1512</v>
      </c>
      <c r="C18" s="29">
        <f t="shared" si="0"/>
        <v>1.8407372688425998E-2</v>
      </c>
    </row>
    <row r="19" spans="1:3" x14ac:dyDescent="0.2">
      <c r="A19" s="14" t="s">
        <v>77</v>
      </c>
      <c r="B19" s="34">
        <v>1295</v>
      </c>
      <c r="C19" s="29">
        <f t="shared" si="0"/>
        <v>1.5765573830364862E-2</v>
      </c>
    </row>
    <row r="20" spans="1:3" x14ac:dyDescent="0.2">
      <c r="A20" s="14" t="s">
        <v>78</v>
      </c>
      <c r="B20" s="34">
        <v>1285</v>
      </c>
      <c r="C20" s="29">
        <f t="shared" si="0"/>
        <v>1.5643831947504901E-2</v>
      </c>
    </row>
    <row r="21" spans="1:3" x14ac:dyDescent="0.2">
      <c r="A21" s="14" t="s">
        <v>79</v>
      </c>
      <c r="B21" s="34">
        <v>1224</v>
      </c>
      <c r="C21" s="29">
        <f t="shared" si="0"/>
        <v>1.4901206462059143E-2</v>
      </c>
    </row>
    <row r="22" spans="1:3" x14ac:dyDescent="0.2">
      <c r="A22" s="14" t="s">
        <v>80</v>
      </c>
      <c r="B22" s="34">
        <v>858</v>
      </c>
      <c r="C22" s="29">
        <f t="shared" si="0"/>
        <v>1.0445453549384595E-2</v>
      </c>
    </row>
    <row r="23" spans="1:3" x14ac:dyDescent="0.2">
      <c r="A23" s="14" t="s">
        <v>81</v>
      </c>
      <c r="B23" s="34">
        <v>613</v>
      </c>
      <c r="C23" s="29">
        <f t="shared" si="0"/>
        <v>7.4627774193155669E-3</v>
      </c>
    </row>
    <row r="24" spans="1:3" x14ac:dyDescent="0.2">
      <c r="A24" s="14" t="s">
        <v>82</v>
      </c>
      <c r="B24" s="34">
        <v>513</v>
      </c>
      <c r="C24" s="29">
        <f t="shared" si="0"/>
        <v>6.2453585907159643E-3</v>
      </c>
    </row>
    <row r="25" spans="1:3" x14ac:dyDescent="0.2">
      <c r="A25" s="14" t="s">
        <v>83</v>
      </c>
      <c r="B25" s="34">
        <v>451</v>
      </c>
      <c r="C25" s="29">
        <f t="shared" si="0"/>
        <v>5.4905589169842103E-3</v>
      </c>
    </row>
    <row r="26" spans="1:3" x14ac:dyDescent="0.2">
      <c r="A26" s="14" t="s">
        <v>84</v>
      </c>
      <c r="B26" s="34">
        <v>435</v>
      </c>
      <c r="C26" s="29">
        <f t="shared" si="0"/>
        <v>5.2957719044082734E-3</v>
      </c>
    </row>
    <row r="27" spans="1:3" x14ac:dyDescent="0.2">
      <c r="A27" s="14" t="s">
        <v>85</v>
      </c>
      <c r="B27" s="34">
        <v>219</v>
      </c>
      <c r="C27" s="29">
        <f t="shared" si="0"/>
        <v>2.6661472346331309E-3</v>
      </c>
    </row>
    <row r="28" spans="1:3" x14ac:dyDescent="0.2">
      <c r="A28" s="14" t="s">
        <v>86</v>
      </c>
      <c r="B28" s="34">
        <v>199</v>
      </c>
      <c r="C28" s="29">
        <f t="shared" si="0"/>
        <v>2.4226634689132102E-3</v>
      </c>
    </row>
    <row r="29" spans="1:3" x14ac:dyDescent="0.2">
      <c r="A29" s="14" t="s">
        <v>87</v>
      </c>
      <c r="B29" s="34">
        <v>195</v>
      </c>
      <c r="C29" s="29">
        <f t="shared" si="0"/>
        <v>2.3739667157692259E-3</v>
      </c>
    </row>
    <row r="30" spans="1:3" x14ac:dyDescent="0.2">
      <c r="A30" s="14" t="s">
        <v>88</v>
      </c>
      <c r="B30" s="34">
        <v>190</v>
      </c>
      <c r="C30" s="29">
        <f t="shared" si="0"/>
        <v>2.3130957743392458E-3</v>
      </c>
    </row>
    <row r="31" spans="1:3" x14ac:dyDescent="0.2">
      <c r="A31" s="14" t="s">
        <v>89</v>
      </c>
      <c r="B31" s="34">
        <v>183</v>
      </c>
      <c r="C31" s="29">
        <f t="shared" si="0"/>
        <v>2.2278764563372737E-3</v>
      </c>
    </row>
    <row r="32" spans="1:3" x14ac:dyDescent="0.2">
      <c r="A32" s="14" t="s">
        <v>90</v>
      </c>
      <c r="B32" s="34">
        <v>171</v>
      </c>
      <c r="C32" s="29">
        <f t="shared" si="0"/>
        <v>2.0817861969053214E-3</v>
      </c>
    </row>
    <row r="33" spans="1:3" x14ac:dyDescent="0.2">
      <c r="A33" s="14" t="s">
        <v>91</v>
      </c>
      <c r="B33" s="34">
        <v>171</v>
      </c>
      <c r="C33" s="29">
        <f t="shared" si="0"/>
        <v>2.0817861969053214E-3</v>
      </c>
    </row>
    <row r="34" spans="1:3" x14ac:dyDescent="0.2">
      <c r="A34" s="14" t="s">
        <v>92</v>
      </c>
      <c r="B34" s="34">
        <v>152</v>
      </c>
      <c r="C34" s="29">
        <f t="shared" si="0"/>
        <v>1.8504766194713967E-3</v>
      </c>
    </row>
    <row r="35" spans="1:3" x14ac:dyDescent="0.2">
      <c r="A35" s="14" t="s">
        <v>93</v>
      </c>
      <c r="B35" s="34">
        <v>144</v>
      </c>
      <c r="C35" s="29">
        <f t="shared" si="0"/>
        <v>1.7530831131834285E-3</v>
      </c>
    </row>
    <row r="36" spans="1:3" x14ac:dyDescent="0.2">
      <c r="A36" s="14" t="s">
        <v>94</v>
      </c>
      <c r="B36" s="34">
        <v>141</v>
      </c>
      <c r="C36" s="29">
        <f t="shared" si="0"/>
        <v>1.7165605483254404E-3</v>
      </c>
    </row>
    <row r="37" spans="1:3" x14ac:dyDescent="0.2">
      <c r="A37" s="14" t="s">
        <v>95</v>
      </c>
      <c r="B37" s="34">
        <v>136</v>
      </c>
      <c r="C37" s="29">
        <f t="shared" si="0"/>
        <v>1.6556896068954602E-3</v>
      </c>
    </row>
    <row r="38" spans="1:3" x14ac:dyDescent="0.2">
      <c r="A38" s="14" t="s">
        <v>96</v>
      </c>
      <c r="B38" s="34">
        <v>104</v>
      </c>
      <c r="C38" s="29">
        <f t="shared" si="0"/>
        <v>1.2661155817435873E-3</v>
      </c>
    </row>
    <row r="39" spans="1:3" x14ac:dyDescent="0.2">
      <c r="A39" s="14" t="s">
        <v>97</v>
      </c>
      <c r="B39" s="34">
        <v>99</v>
      </c>
      <c r="C39" s="29">
        <f t="shared" si="0"/>
        <v>1.2052446403136071E-3</v>
      </c>
    </row>
    <row r="40" spans="1:3" x14ac:dyDescent="0.2">
      <c r="A40" s="14" t="s">
        <v>98</v>
      </c>
      <c r="B40" s="34">
        <v>97</v>
      </c>
      <c r="C40" s="29">
        <f t="shared" si="0"/>
        <v>1.180896263741615E-3</v>
      </c>
    </row>
    <row r="41" spans="1:3" x14ac:dyDescent="0.2">
      <c r="A41" s="14" t="s">
        <v>99</v>
      </c>
      <c r="B41" s="34">
        <v>89</v>
      </c>
      <c r="C41" s="29">
        <f t="shared" si="0"/>
        <v>1.0835027574536468E-3</v>
      </c>
    </row>
    <row r="42" spans="1:3" x14ac:dyDescent="0.2">
      <c r="A42" s="14" t="s">
        <v>100</v>
      </c>
      <c r="B42" s="34">
        <v>63</v>
      </c>
      <c r="C42" s="29">
        <f t="shared" si="0"/>
        <v>7.6697386201774994E-4</v>
      </c>
    </row>
    <row r="43" spans="1:3" x14ac:dyDescent="0.2">
      <c r="A43" s="14" t="s">
        <v>101</v>
      </c>
      <c r="B43" s="34">
        <v>57</v>
      </c>
      <c r="C43" s="29">
        <f t="shared" si="0"/>
        <v>6.9392873230177381E-4</v>
      </c>
    </row>
    <row r="44" spans="1:3" x14ac:dyDescent="0.2">
      <c r="A44" s="14" t="s">
        <v>102</v>
      </c>
      <c r="B44" s="34">
        <v>44</v>
      </c>
      <c r="C44" s="29">
        <f t="shared" si="0"/>
        <v>5.356642845838254E-4</v>
      </c>
    </row>
    <row r="45" spans="1:3" x14ac:dyDescent="0.2">
      <c r="A45" s="14" t="s">
        <v>103</v>
      </c>
      <c r="B45" s="34">
        <v>42</v>
      </c>
      <c r="C45" s="29">
        <f t="shared" si="0"/>
        <v>5.1131590801183329E-4</v>
      </c>
    </row>
    <row r="46" spans="1:3" x14ac:dyDescent="0.2">
      <c r="A46" s="14" t="s">
        <v>104</v>
      </c>
      <c r="B46" s="34">
        <v>5</v>
      </c>
      <c r="C46" s="29">
        <f t="shared" si="0"/>
        <v>6.0870941429980154E-5</v>
      </c>
    </row>
    <row r="47" spans="1:3" x14ac:dyDescent="0.2">
      <c r="A47" s="32" t="s">
        <v>6</v>
      </c>
      <c r="B47" s="12">
        <f>SUM(B2:B46)</f>
        <v>82141</v>
      </c>
      <c r="C47" s="22">
        <f>SUM(C2:C46)</f>
        <v>1</v>
      </c>
    </row>
    <row r="52" spans="1:3" x14ac:dyDescent="0.2">
      <c r="A52" s="53" t="s">
        <v>105</v>
      </c>
      <c r="B52" s="53"/>
      <c r="C52" s="13"/>
    </row>
    <row r="53" spans="1:3" ht="16" x14ac:dyDescent="0.2">
      <c r="A53" s="35" t="s">
        <v>106</v>
      </c>
      <c r="B53" s="20">
        <v>1003</v>
      </c>
      <c r="C53" s="13"/>
    </row>
    <row r="54" spans="1:3" ht="16" x14ac:dyDescent="0.2">
      <c r="A54" s="35" t="s">
        <v>107</v>
      </c>
      <c r="B54" s="20">
        <v>3195</v>
      </c>
      <c r="C54" s="13"/>
    </row>
    <row r="55" spans="1:3" ht="16" x14ac:dyDescent="0.2">
      <c r="A55" s="35" t="s">
        <v>108</v>
      </c>
      <c r="B55" s="20">
        <v>77943</v>
      </c>
      <c r="C55" s="13"/>
    </row>
    <row r="56" spans="1:3" x14ac:dyDescent="0.2">
      <c r="A56" s="30" t="s">
        <v>6</v>
      </c>
      <c r="B56" s="12">
        <f>SUM(B53:B55)</f>
        <v>82141</v>
      </c>
      <c r="C56" s="13"/>
    </row>
    <row r="57" spans="1:3" x14ac:dyDescent="0.2">
      <c r="A57" s="1" t="s">
        <v>7</v>
      </c>
    </row>
  </sheetData>
  <autoFilter ref="A1:C47" xr:uid="{00000000-0001-0000-0700-000000000000}"/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916B-0FC2-441C-AA49-08D0CB62A355}">
  <dimension ref="A1:K13"/>
  <sheetViews>
    <sheetView showGridLines="0" workbookViewId="0"/>
  </sheetViews>
  <sheetFormatPr baseColWidth="10" defaultColWidth="11.5" defaultRowHeight="15" x14ac:dyDescent="0.2"/>
  <cols>
    <col min="1" max="1" width="50.1640625" style="13" bestFit="1" customWidth="1"/>
    <col min="2" max="2" width="11.83203125" style="13" bestFit="1" customWidth="1"/>
    <col min="3" max="3" width="14.5" style="13" customWidth="1"/>
    <col min="4" max="16384" width="11.5" style="13"/>
  </cols>
  <sheetData>
    <row r="1" spans="1:11" ht="16" x14ac:dyDescent="0.2">
      <c r="A1" s="31" t="s">
        <v>109</v>
      </c>
      <c r="B1" s="31" t="s">
        <v>1</v>
      </c>
      <c r="C1" s="11" t="s">
        <v>9</v>
      </c>
    </row>
    <row r="2" spans="1:11" x14ac:dyDescent="0.2">
      <c r="A2" s="36" t="s">
        <v>110</v>
      </c>
      <c r="B2" s="34">
        <v>689</v>
      </c>
      <c r="C2" s="29">
        <f t="shared" ref="C2:C9" si="0">(B2/$B$10)*100%</f>
        <v>0.38003309431880861</v>
      </c>
      <c r="F2"/>
      <c r="G2"/>
      <c r="H2"/>
      <c r="I2"/>
      <c r="J2"/>
      <c r="K2"/>
    </row>
    <row r="3" spans="1:11" x14ac:dyDescent="0.2">
      <c r="A3" s="36" t="s">
        <v>111</v>
      </c>
      <c r="B3" s="34">
        <v>473</v>
      </c>
      <c r="C3" s="29">
        <f t="shared" si="0"/>
        <v>0.26089354660783232</v>
      </c>
      <c r="F3"/>
      <c r="G3"/>
      <c r="H3"/>
      <c r="I3"/>
      <c r="J3"/>
      <c r="K3"/>
    </row>
    <row r="4" spans="1:11" x14ac:dyDescent="0.2">
      <c r="A4" s="36" t="s">
        <v>112</v>
      </c>
      <c r="B4" s="34">
        <v>298</v>
      </c>
      <c r="C4" s="29">
        <f t="shared" si="0"/>
        <v>0.16436845008273579</v>
      </c>
      <c r="F4"/>
      <c r="G4"/>
      <c r="H4"/>
      <c r="I4"/>
      <c r="J4"/>
      <c r="K4"/>
    </row>
    <row r="5" spans="1:11" x14ac:dyDescent="0.2">
      <c r="A5" s="36" t="s">
        <v>113</v>
      </c>
      <c r="B5" s="34">
        <v>188</v>
      </c>
      <c r="C5" s="29">
        <f t="shared" si="0"/>
        <v>0.10369553226696084</v>
      </c>
      <c r="F5"/>
      <c r="G5"/>
      <c r="H5"/>
      <c r="I5"/>
      <c r="J5"/>
      <c r="K5"/>
    </row>
    <row r="6" spans="1:11" x14ac:dyDescent="0.2">
      <c r="A6" s="36" t="s">
        <v>114</v>
      </c>
      <c r="B6" s="34">
        <v>59</v>
      </c>
      <c r="C6" s="29">
        <f t="shared" si="0"/>
        <v>3.2542746828461117E-2</v>
      </c>
      <c r="F6"/>
      <c r="G6"/>
      <c r="H6"/>
      <c r="I6"/>
      <c r="J6"/>
      <c r="K6"/>
    </row>
    <row r="7" spans="1:11" x14ac:dyDescent="0.2">
      <c r="A7" s="36" t="s">
        <v>115</v>
      </c>
      <c r="B7" s="34">
        <v>56</v>
      </c>
      <c r="C7" s="29">
        <f t="shared" si="0"/>
        <v>3.0888030888030889E-2</v>
      </c>
      <c r="F7"/>
      <c r="G7"/>
      <c r="H7"/>
      <c r="I7"/>
      <c r="J7"/>
      <c r="K7"/>
    </row>
    <row r="8" spans="1:11" x14ac:dyDescent="0.2">
      <c r="A8" s="36" t="s">
        <v>116</v>
      </c>
      <c r="B8" s="34">
        <v>27</v>
      </c>
      <c r="C8" s="29">
        <f t="shared" si="0"/>
        <v>1.4892443463872035E-2</v>
      </c>
      <c r="F8"/>
      <c r="G8"/>
      <c r="H8"/>
      <c r="I8"/>
      <c r="J8"/>
      <c r="K8"/>
    </row>
    <row r="9" spans="1:11" x14ac:dyDescent="0.2">
      <c r="A9" s="36" t="s">
        <v>117</v>
      </c>
      <c r="B9" s="34">
        <v>23</v>
      </c>
      <c r="C9" s="29">
        <f t="shared" si="0"/>
        <v>1.26861555432984E-2</v>
      </c>
      <c r="F9"/>
      <c r="G9"/>
      <c r="H9"/>
      <c r="I9"/>
      <c r="J9"/>
      <c r="K9"/>
    </row>
    <row r="10" spans="1:11" x14ac:dyDescent="0.2">
      <c r="A10" s="32" t="s">
        <v>6</v>
      </c>
      <c r="B10" s="12">
        <f>SUM(B2:B9)</f>
        <v>1813</v>
      </c>
      <c r="C10" s="22">
        <f>SUM(C2:C9)</f>
        <v>1.0000000000000002</v>
      </c>
      <c r="F10"/>
      <c r="G10"/>
      <c r="H10"/>
      <c r="I10"/>
      <c r="J10"/>
      <c r="K10"/>
    </row>
    <row r="11" spans="1:11" x14ac:dyDescent="0.2">
      <c r="A11" s="1" t="s">
        <v>7</v>
      </c>
    </row>
    <row r="13" spans="1:11" x14ac:dyDescent="0.2">
      <c r="F13" s="9"/>
    </row>
  </sheetData>
  <sortState xmlns:xlrd2="http://schemas.microsoft.com/office/spreadsheetml/2017/richdata2" ref="F2:G9">
    <sortCondition descending="1" ref="G2:G9"/>
  </sortState>
  <conditionalFormatting sqref="C2:C9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{E1167089-BB96-4FD3-8056-058DF67842D5}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167089-BB96-4FD3-8056-058DF67842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06DF-4053-43ED-BA65-59A4016708AC}">
  <dimension ref="A1:F14"/>
  <sheetViews>
    <sheetView showGridLines="0" workbookViewId="0">
      <selection activeCell="H13" sqref="H13"/>
    </sheetView>
  </sheetViews>
  <sheetFormatPr baseColWidth="10" defaultColWidth="11.5" defaultRowHeight="15" x14ac:dyDescent="0.2"/>
  <cols>
    <col min="1" max="1" width="5" style="46" bestFit="1" customWidth="1"/>
    <col min="2" max="2" width="50.83203125" style="1" bestFit="1" customWidth="1"/>
    <col min="3" max="3" width="16.5" style="1" bestFit="1" customWidth="1"/>
    <col min="4" max="4" width="7.83203125" style="1" bestFit="1" customWidth="1"/>
    <col min="5" max="5" width="6.83203125" style="46" bestFit="1" customWidth="1"/>
    <col min="6" max="6" width="4" style="46" customWidth="1"/>
    <col min="7" max="7" width="29.5" style="1" customWidth="1"/>
    <col min="8" max="16384" width="11.5" style="1"/>
  </cols>
  <sheetData>
    <row r="1" spans="1:6" ht="32" x14ac:dyDescent="0.2">
      <c r="A1" s="11" t="s">
        <v>118</v>
      </c>
      <c r="B1" s="11" t="s">
        <v>119</v>
      </c>
      <c r="C1" s="11" t="s">
        <v>120</v>
      </c>
      <c r="D1" s="11" t="s">
        <v>121</v>
      </c>
      <c r="E1" s="11" t="s">
        <v>122</v>
      </c>
      <c r="F1" s="1"/>
    </row>
    <row r="2" spans="1:6" x14ac:dyDescent="0.2">
      <c r="A2" s="43">
        <v>1</v>
      </c>
      <c r="B2" s="44" t="s">
        <v>61</v>
      </c>
      <c r="C2" s="45">
        <v>9035</v>
      </c>
      <c r="D2" s="43">
        <v>1</v>
      </c>
      <c r="E2" s="43">
        <v>5</v>
      </c>
    </row>
    <row r="3" spans="1:6" x14ac:dyDescent="0.2">
      <c r="A3" s="43">
        <v>2</v>
      </c>
      <c r="B3" s="44" t="s">
        <v>63</v>
      </c>
      <c r="C3" s="45">
        <v>7534</v>
      </c>
      <c r="D3" s="43">
        <v>1</v>
      </c>
      <c r="E3" s="43">
        <v>3</v>
      </c>
    </row>
    <row r="4" spans="1:6" x14ac:dyDescent="0.2">
      <c r="A4" s="43">
        <v>3</v>
      </c>
      <c r="B4" s="44" t="s">
        <v>65</v>
      </c>
      <c r="C4" s="45">
        <v>4661</v>
      </c>
      <c r="D4" s="43">
        <v>1</v>
      </c>
      <c r="E4" s="43">
        <v>3</v>
      </c>
    </row>
    <row r="5" spans="1:6" x14ac:dyDescent="0.2">
      <c r="A5" s="43">
        <v>4</v>
      </c>
      <c r="B5" s="44" t="s">
        <v>66</v>
      </c>
      <c r="C5" s="45">
        <v>3819</v>
      </c>
      <c r="D5" s="43">
        <v>1</v>
      </c>
      <c r="E5" s="43">
        <v>3</v>
      </c>
    </row>
    <row r="6" spans="1:6" x14ac:dyDescent="0.2">
      <c r="A6" s="43">
        <v>5</v>
      </c>
      <c r="B6" s="44" t="s">
        <v>67</v>
      </c>
      <c r="C6" s="45">
        <v>3145</v>
      </c>
      <c r="D6" s="43">
        <v>1</v>
      </c>
      <c r="E6" s="43">
        <v>3</v>
      </c>
    </row>
    <row r="7" spans="1:6" x14ac:dyDescent="0.2">
      <c r="A7" s="43">
        <v>6</v>
      </c>
      <c r="B7" s="44" t="s">
        <v>69</v>
      </c>
      <c r="C7" s="45">
        <v>2827</v>
      </c>
      <c r="D7" s="43">
        <v>1</v>
      </c>
      <c r="E7" s="43">
        <v>3</v>
      </c>
    </row>
    <row r="8" spans="1:6" x14ac:dyDescent="0.2">
      <c r="A8" s="43">
        <v>7</v>
      </c>
      <c r="B8" s="44" t="s">
        <v>123</v>
      </c>
      <c r="C8" s="45">
        <v>2665</v>
      </c>
      <c r="D8" s="43">
        <v>1</v>
      </c>
      <c r="E8" s="43">
        <v>3</v>
      </c>
    </row>
    <row r="9" spans="1:6" x14ac:dyDescent="0.2">
      <c r="A9" s="43">
        <v>8</v>
      </c>
      <c r="B9" s="44" t="s">
        <v>72</v>
      </c>
      <c r="C9" s="45">
        <v>2428</v>
      </c>
      <c r="D9" s="43">
        <v>1</v>
      </c>
      <c r="E9" s="43">
        <v>3</v>
      </c>
    </row>
    <row r="10" spans="1:6" x14ac:dyDescent="0.2">
      <c r="A10" s="43">
        <v>9</v>
      </c>
      <c r="B10" s="44" t="s">
        <v>73</v>
      </c>
      <c r="C10" s="45">
        <v>2121</v>
      </c>
      <c r="D10" s="43">
        <v>1</v>
      </c>
      <c r="E10" s="43">
        <v>3</v>
      </c>
    </row>
    <row r="11" spans="1:6" x14ac:dyDescent="0.2">
      <c r="A11" s="43">
        <v>10</v>
      </c>
      <c r="B11" s="47" t="s">
        <v>78</v>
      </c>
      <c r="C11" s="48">
        <v>1285</v>
      </c>
      <c r="D11" s="49">
        <v>1</v>
      </c>
      <c r="E11" s="49">
        <v>3</v>
      </c>
    </row>
    <row r="12" spans="1:6" x14ac:dyDescent="0.2">
      <c r="A12" s="43">
        <v>11</v>
      </c>
      <c r="B12" s="47" t="s">
        <v>124</v>
      </c>
      <c r="C12" s="48">
        <v>513</v>
      </c>
      <c r="D12" s="49">
        <v>1</v>
      </c>
      <c r="E12" s="49">
        <v>3</v>
      </c>
    </row>
    <row r="13" spans="1:6" x14ac:dyDescent="0.2">
      <c r="A13" s="50"/>
      <c r="B13" s="32" t="s">
        <v>125</v>
      </c>
      <c r="C13" s="12">
        <f>SUM(C2:C12)</f>
        <v>40033</v>
      </c>
      <c r="D13" s="50"/>
      <c r="E13" s="50"/>
      <c r="F13" s="1"/>
    </row>
    <row r="14" spans="1:6" x14ac:dyDescent="0.2">
      <c r="A14" s="1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64580C12-ADAF-4716-AA7F-05F2EC7388B9}"/>
</file>

<file path=customXml/itemProps5.xml><?xml version="1.0" encoding="utf-8"?>
<ds:datastoreItem xmlns:ds="http://schemas.openxmlformats.org/officeDocument/2006/customXml" ds:itemID="{F72FED8D-2149-45D3-8391-6E2A593F9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</vt:lpstr>
      <vt:lpstr>División</vt:lpstr>
      <vt:lpstr>Sexo</vt:lpstr>
      <vt:lpstr>Edad</vt:lpstr>
      <vt:lpstr>Estado (Lic. y TSU)</vt:lpstr>
      <vt:lpstr>Lengua Indígena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2024-06-13T17:35:28Z</dcterms:modified>
  <cp:category/>
  <cp:contentStatus/>
</cp:coreProperties>
</file>