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turomartinez/Desktop/2024/Datos abiertos/2016-2017 /"/>
    </mc:Choice>
  </mc:AlternateContent>
  <xr:revisionPtr revIDLastSave="0" documentId="13_ncr:1_{758094AD-8F7B-8E4B-A74C-F740524DE480}" xr6:coauthVersionLast="47" xr6:coauthVersionMax="47" xr10:uidLastSave="{00000000-0000-0000-0000-000000000000}"/>
  <bookViews>
    <workbookView xWindow="0" yWindow="500" windowWidth="29040" windowHeight="15840" tabRatio="800" activeTab="2" xr2:uid="{00000000-000D-0000-FFFF-FFFF00000000}"/>
  </bookViews>
  <sheets>
    <sheet name="Nivel" sheetId="19" r:id="rId1"/>
    <sheet name="División" sheetId="20" r:id="rId2"/>
    <sheet name="Sexo" sheetId="11" r:id="rId3"/>
    <sheet name="Edad" sheetId="5" r:id="rId4"/>
    <sheet name="Lengua Indígena" sheetId="13" r:id="rId5"/>
    <sheet name="Programa Educativo" sheetId="18" r:id="rId6"/>
    <sheet name="Discapacidad" sheetId="17" r:id="rId7"/>
  </sheets>
  <externalReferences>
    <externalReference r:id="rId8"/>
  </externalReferences>
  <definedNames>
    <definedName name="_xlnm._FilterDatabase" localSheetId="6" hidden="1">Discapacidad!#REF!</definedName>
    <definedName name="_xlnm._FilterDatabase" localSheetId="5" hidden="1">'Programa Educativo'!$A$1:$C$40</definedName>
    <definedName name="_xlcn.WorksheetConnection_mexicanosenelextranjeroB2C91" hidden="1">[1]País!$B$2:$C$8</definedName>
    <definedName name="lengua_Indigena" localSheetId="4">'Lengua Indígena'!#REF!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mexicanos en el extranjero!$B$2:$C$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8" l="1"/>
  <c r="C12" i="18" s="1"/>
  <c r="C3" i="18"/>
  <c r="C18" i="18"/>
  <c r="C19" i="18"/>
  <c r="C13" i="18"/>
  <c r="C23" i="18"/>
  <c r="C28" i="18"/>
  <c r="C25" i="18"/>
  <c r="C24" i="18"/>
  <c r="C38" i="18"/>
  <c r="C20" i="18"/>
  <c r="C34" i="18"/>
  <c r="C36" i="18"/>
  <c r="C37" i="18"/>
  <c r="C35" i="18"/>
  <c r="C39" i="18"/>
  <c r="C5" i="18"/>
  <c r="C29" i="18" l="1"/>
  <c r="C27" i="18"/>
  <c r="C21" i="18"/>
  <c r="C14" i="18"/>
  <c r="C31" i="18"/>
  <c r="C26" i="18"/>
  <c r="C15" i="18"/>
  <c r="C8" i="18"/>
  <c r="C32" i="18"/>
  <c r="C30" i="18"/>
  <c r="C16" i="18"/>
  <c r="C11" i="18"/>
  <c r="C22" i="18"/>
  <c r="C2" i="18"/>
  <c r="C33" i="18"/>
  <c r="C17" i="18"/>
  <c r="C9" i="18"/>
  <c r="C7" i="18"/>
  <c r="C10" i="18"/>
  <c r="C6" i="18"/>
  <c r="C4" i="18"/>
  <c r="C40" i="18" l="1"/>
  <c r="B7" i="13" l="1"/>
  <c r="C6" i="13" s="1"/>
  <c r="B10" i="17"/>
  <c r="C6" i="17" s="1"/>
  <c r="C3" i="5"/>
  <c r="B18" i="5"/>
  <c r="C15" i="5" s="1"/>
  <c r="C2" i="5" l="1"/>
  <c r="C9" i="5"/>
  <c r="C7" i="17"/>
  <c r="C9" i="17"/>
  <c r="C5" i="17"/>
  <c r="C4" i="17"/>
  <c r="C3" i="17"/>
  <c r="C8" i="17"/>
  <c r="C5" i="13"/>
  <c r="C7" i="13" s="1"/>
  <c r="C4" i="5"/>
  <c r="C10" i="5"/>
  <c r="C16" i="5"/>
  <c r="C5" i="5"/>
  <c r="C11" i="5"/>
  <c r="C17" i="5"/>
  <c r="C6" i="5"/>
  <c r="C12" i="5"/>
  <c r="C7" i="5"/>
  <c r="C13" i="5"/>
  <c r="C8" i="5"/>
  <c r="C14" i="5"/>
  <c r="C18" i="5" l="1"/>
  <c r="F11" i="11"/>
  <c r="F12" i="11"/>
  <c r="F13" i="11"/>
  <c r="B49" i="18" l="1"/>
  <c r="F10" i="11" l="1"/>
  <c r="B5" i="11"/>
  <c r="B6" i="20"/>
  <c r="B6" i="19"/>
  <c r="C5" i="20" l="1"/>
  <c r="C4" i="20"/>
  <c r="C3" i="20"/>
  <c r="C2" i="20"/>
  <c r="C3" i="11"/>
  <c r="C4" i="11"/>
  <c r="F14" i="11"/>
  <c r="C13" i="11" l="1"/>
  <c r="C12" i="11"/>
  <c r="C11" i="11"/>
  <c r="C10" i="11"/>
  <c r="E11" i="11"/>
  <c r="E10" i="11"/>
  <c r="E13" i="11"/>
  <c r="E12" i="11"/>
  <c r="C5" i="11"/>
  <c r="C6" i="20"/>
  <c r="C2" i="17"/>
  <c r="C10" i="1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mexicanos en el extranjero!$B$2:$C$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mexicanosenelextranjeroB2C91"/>
        </x15:connection>
      </ext>
    </extLst>
  </connection>
</connections>
</file>

<file path=xl/sharedStrings.xml><?xml version="1.0" encoding="utf-8"?>
<sst xmlns="http://schemas.openxmlformats.org/spreadsheetml/2006/main" count="113" uniqueCount="77">
  <si>
    <t>Nivel</t>
  </si>
  <si>
    <t>Matrícula</t>
  </si>
  <si>
    <t>Licenciatura</t>
  </si>
  <si>
    <t>Técnico Superior Universitario</t>
  </si>
  <si>
    <t>Especialidad</t>
  </si>
  <si>
    <t>Maestría</t>
  </si>
  <si>
    <t>Total</t>
  </si>
  <si>
    <t>División</t>
  </si>
  <si>
    <t>%</t>
  </si>
  <si>
    <t>CSA</t>
  </si>
  <si>
    <t>CSBA</t>
  </si>
  <si>
    <t>CEIT</t>
  </si>
  <si>
    <t>POS</t>
  </si>
  <si>
    <t>Sexo</t>
  </si>
  <si>
    <t>Hombre</t>
  </si>
  <si>
    <t>Mujer</t>
  </si>
  <si>
    <t>% H del Total</t>
  </si>
  <si>
    <t>% M del Total</t>
  </si>
  <si>
    <t>Edad</t>
  </si>
  <si>
    <t>Menos de 18</t>
  </si>
  <si>
    <t>30 a 34</t>
  </si>
  <si>
    <t>35 a 39</t>
  </si>
  <si>
    <t>Más de 39</t>
  </si>
  <si>
    <t>Distribución de matrícula hablante de una lengua indígena nacional</t>
  </si>
  <si>
    <t>Programa Educativo</t>
  </si>
  <si>
    <t>Lic. en Derecho</t>
  </si>
  <si>
    <t>Lic. en Nutrición Aplicada</t>
  </si>
  <si>
    <t>Lic. en Gestión y Administración de PyME</t>
  </si>
  <si>
    <t>Ing. en Desarrollo de Software</t>
  </si>
  <si>
    <t>Lic. en Mercadotecnia Internacional</t>
  </si>
  <si>
    <t>Lic. en Administración de Empresas Turísticas</t>
  </si>
  <si>
    <t>Ing. en Logística y Transporte</t>
  </si>
  <si>
    <t>Ing. en Biotecnología</t>
  </si>
  <si>
    <t>Lic. en Seguridad Pública</t>
  </si>
  <si>
    <t>Ing. en Telemática</t>
  </si>
  <si>
    <t>Lic. en Matemáticas</t>
  </si>
  <si>
    <t>Lic. en Administración y Gestión Pública</t>
  </si>
  <si>
    <t>Ing. en Energías Renovables</t>
  </si>
  <si>
    <t>Lic. en Gerencia de Servicios de Salud</t>
  </si>
  <si>
    <t>Lic. en Políticas y Proyectos Sociales</t>
  </si>
  <si>
    <t>Lic. en Promoción y Educación para la Salud</t>
  </si>
  <si>
    <t>Lic. en Desarrollo Comunitario</t>
  </si>
  <si>
    <t>Ing. en Tecnología Ambiental</t>
  </si>
  <si>
    <t>Lic. en Enseñanza de las Matemáticas</t>
  </si>
  <si>
    <t>TSU en Urgencias Médicas</t>
  </si>
  <si>
    <t>TSU en Gestión y Administración de PyME</t>
  </si>
  <si>
    <t>TSU en Desarrollo de Software</t>
  </si>
  <si>
    <t>M. en Seguridad Alimentaria</t>
  </si>
  <si>
    <t>TSU en Logística y Transporte</t>
  </si>
  <si>
    <t>TSU en Mercadotecnia Internacional</t>
  </si>
  <si>
    <t>TSU en Administración de Empresas Turísticas</t>
  </si>
  <si>
    <t>TSU en Seguridad Pública</t>
  </si>
  <si>
    <t>Lic. en Gestión Territorial</t>
  </si>
  <si>
    <t>TSU en Telemática</t>
  </si>
  <si>
    <t>TSU en Biotecnología</t>
  </si>
  <si>
    <t>TSU en Energías Renovables</t>
  </si>
  <si>
    <t>TSU en Desarrollo Comunitario</t>
  </si>
  <si>
    <t>TSU en Matemáticas</t>
  </si>
  <si>
    <t>TSU en Gestión de Servicios de Salud</t>
  </si>
  <si>
    <t>TSU en Tecnología Ambiental</t>
  </si>
  <si>
    <t>TSU en Proyectos Sociales</t>
  </si>
  <si>
    <t>Esp. en Enseñanza de la Historia de México</t>
  </si>
  <si>
    <t>TSU en Promoción de la Salud</t>
  </si>
  <si>
    <t>Matricula 2021-2</t>
  </si>
  <si>
    <t>Posgrado</t>
  </si>
  <si>
    <t>TSU</t>
  </si>
  <si>
    <t>Licenciatura e Ingeniería</t>
  </si>
  <si>
    <t>Discapacidad</t>
  </si>
  <si>
    <t>Sordera</t>
  </si>
  <si>
    <t>Ceguera</t>
  </si>
  <si>
    <t>Discapacidad intelectual</t>
  </si>
  <si>
    <t>Discapacidad física / motriz</t>
  </si>
  <si>
    <t>Discapacidad múltiple</t>
  </si>
  <si>
    <t>Hipoacusia</t>
  </si>
  <si>
    <t>Baja visión</t>
  </si>
  <si>
    <t>Discpacidad psicosocial</t>
  </si>
  <si>
    <t>Fuente: Sistema de Estadística 911, 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</si>
</sst>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rgb="FF000000"/>
      <name val="Montserrat"/>
    </font>
    <font>
      <b/>
      <sz val="11"/>
      <color rgb="FFFFFFFF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235B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35B4E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9" fontId="4" fillId="3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0" fontId="2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0" fontId="2" fillId="0" borderId="4" xfId="0" applyNumberFormat="1" applyFont="1" applyBorder="1" applyAlignment="1">
      <alignment horizontal="center" vertical="center"/>
    </xf>
    <xf numFmtId="10" fontId="2" fillId="0" borderId="3" xfId="1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10" fontId="2" fillId="0" borderId="6" xfId="1" applyNumberFormat="1" applyFont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0" fontId="2" fillId="0" borderId="6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91C32"/>
      <color rgb="FFBC955C"/>
      <color rgb="FF235B4E"/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&#237;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í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Custom 1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10312B"/>
      </a:accent5>
      <a:accent6>
        <a:srgbClr val="BC955C"/>
      </a:accent6>
      <a:hlink>
        <a:srgbClr val="6F7271"/>
      </a:hlink>
      <a:folHlink>
        <a:srgbClr val="989A9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G7"/>
  <sheetViews>
    <sheetView showGridLines="0" zoomScaleNormal="100" workbookViewId="0">
      <selection activeCell="C28" sqref="C28"/>
    </sheetView>
  </sheetViews>
  <sheetFormatPr baseColWidth="10" defaultColWidth="10.83203125" defaultRowHeight="15" x14ac:dyDescent="0.2"/>
  <cols>
    <col min="1" max="1" width="33.5" style="12" bestFit="1" customWidth="1"/>
    <col min="2" max="2" width="11.83203125" style="12" bestFit="1" customWidth="1"/>
    <col min="3" max="16384" width="10.83203125" style="12"/>
  </cols>
  <sheetData>
    <row r="1" spans="1:7" ht="16" x14ac:dyDescent="0.2">
      <c r="A1" s="10" t="s">
        <v>0</v>
      </c>
      <c r="B1" s="10" t="s">
        <v>1</v>
      </c>
      <c r="G1"/>
    </row>
    <row r="2" spans="1:7" x14ac:dyDescent="0.2">
      <c r="A2" s="13" t="s">
        <v>2</v>
      </c>
      <c r="B2" s="19">
        <v>99369</v>
      </c>
      <c r="G2"/>
    </row>
    <row r="3" spans="1:7" x14ac:dyDescent="0.2">
      <c r="A3" s="13" t="s">
        <v>3</v>
      </c>
      <c r="B3" s="19">
        <v>5852</v>
      </c>
      <c r="F3"/>
      <c r="G3"/>
    </row>
    <row r="4" spans="1:7" x14ac:dyDescent="0.2">
      <c r="A4" s="13" t="s">
        <v>4</v>
      </c>
      <c r="B4" s="19">
        <v>271</v>
      </c>
      <c r="F4"/>
      <c r="G4"/>
    </row>
    <row r="5" spans="1:7" x14ac:dyDescent="0.2">
      <c r="A5" s="13" t="s">
        <v>5</v>
      </c>
      <c r="B5" s="19">
        <v>293</v>
      </c>
      <c r="F5" s="35"/>
    </row>
    <row r="6" spans="1:7" x14ac:dyDescent="0.2">
      <c r="A6" s="30" t="s">
        <v>6</v>
      </c>
      <c r="B6" s="11">
        <f>SUM(B2:B5)</f>
        <v>105785</v>
      </c>
    </row>
    <row r="7" spans="1:7" x14ac:dyDescent="0.2">
      <c r="A7" s="1" t="s">
        <v>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C7"/>
  <sheetViews>
    <sheetView showGridLines="0" zoomScaleNormal="100" workbookViewId="0">
      <selection activeCell="B18" sqref="B18"/>
    </sheetView>
  </sheetViews>
  <sheetFormatPr baseColWidth="10" defaultColWidth="10.83203125" defaultRowHeight="15" x14ac:dyDescent="0.2"/>
  <cols>
    <col min="1" max="1" width="16.5" style="12" customWidth="1"/>
    <col min="2" max="2" width="12.5" style="12" customWidth="1"/>
    <col min="3" max="3" width="12.1640625" style="12" customWidth="1"/>
    <col min="4" max="16384" width="10.83203125" style="12"/>
  </cols>
  <sheetData>
    <row r="1" spans="1:3" ht="16" x14ac:dyDescent="0.2">
      <c r="A1" s="6" t="s">
        <v>7</v>
      </c>
      <c r="B1" s="6" t="s">
        <v>1</v>
      </c>
      <c r="C1" s="6" t="s">
        <v>8</v>
      </c>
    </row>
    <row r="2" spans="1:3" ht="16.5" customHeight="1" x14ac:dyDescent="0.2">
      <c r="A2" s="14" t="s">
        <v>9</v>
      </c>
      <c r="B2" s="19">
        <v>54974</v>
      </c>
      <c r="C2" s="15">
        <f>(B2/$B$6)*100%</f>
        <v>0.51967670274613598</v>
      </c>
    </row>
    <row r="3" spans="1:3" x14ac:dyDescent="0.2">
      <c r="A3" s="14" t="s">
        <v>10</v>
      </c>
      <c r="B3" s="19">
        <v>19486</v>
      </c>
      <c r="C3" s="15">
        <f t="shared" ref="C3:C5" si="0">(B3/$B$6)*100%</f>
        <v>0.18420380961383939</v>
      </c>
    </row>
    <row r="4" spans="1:3" x14ac:dyDescent="0.2">
      <c r="A4" s="14" t="s">
        <v>11</v>
      </c>
      <c r="B4" s="19">
        <v>30761</v>
      </c>
      <c r="C4" s="15">
        <f t="shared" si="0"/>
        <v>0.29078791889209243</v>
      </c>
    </row>
    <row r="5" spans="1:3" x14ac:dyDescent="0.2">
      <c r="A5" s="14" t="s">
        <v>12</v>
      </c>
      <c r="B5" s="19">
        <v>564</v>
      </c>
      <c r="C5" s="15">
        <f t="shared" si="0"/>
        <v>5.3315687479321269E-3</v>
      </c>
    </row>
    <row r="6" spans="1:3" ht="16.5" customHeight="1" x14ac:dyDescent="0.2">
      <c r="A6" s="31" t="s">
        <v>6</v>
      </c>
      <c r="B6" s="9">
        <f>SUM(B2:B5)</f>
        <v>105785</v>
      </c>
      <c r="C6" s="5">
        <f>SUM(C2:C5)</f>
        <v>1</v>
      </c>
    </row>
    <row r="7" spans="1:3" x14ac:dyDescent="0.2">
      <c r="A7" s="12" t="s">
        <v>76</v>
      </c>
    </row>
  </sheetData>
  <sortState xmlns:xlrd2="http://schemas.microsoft.com/office/spreadsheetml/2017/richdata2" ref="A2:C5">
    <sortCondition descending="1" ref="B2"/>
  </sortState>
  <conditionalFormatting sqref="C2:C5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{4E426C7F-B5C4-47C9-88E4-C66B384828FD}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426C7F-B5C4-47C9-88E4-C66B38482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F20"/>
  <sheetViews>
    <sheetView showGridLines="0" tabSelected="1" zoomScaleNormal="100" workbookViewId="0">
      <selection activeCell="C23" sqref="C23"/>
    </sheetView>
  </sheetViews>
  <sheetFormatPr baseColWidth="10" defaultColWidth="10.83203125" defaultRowHeight="15" x14ac:dyDescent="0.2"/>
  <cols>
    <col min="1" max="1" width="33.83203125" style="12" customWidth="1"/>
    <col min="2" max="2" width="11" style="12" bestFit="1" customWidth="1"/>
    <col min="3" max="3" width="14.5" style="12" bestFit="1" customWidth="1"/>
    <col min="4" max="4" width="8.5" style="12" bestFit="1" customWidth="1"/>
    <col min="5" max="5" width="16.5" style="12" customWidth="1"/>
    <col min="6" max="16384" width="10.83203125" style="12"/>
  </cols>
  <sheetData>
    <row r="2" spans="1:6" x14ac:dyDescent="0.2">
      <c r="A2" s="17" t="s">
        <v>13</v>
      </c>
      <c r="B2" s="17" t="s">
        <v>1</v>
      </c>
      <c r="C2" s="17" t="s">
        <v>8</v>
      </c>
    </row>
    <row r="3" spans="1:6" x14ac:dyDescent="0.2">
      <c r="A3" s="18" t="s">
        <v>14</v>
      </c>
      <c r="B3" s="34">
        <v>59375</v>
      </c>
      <c r="C3" s="20">
        <f>(B3/B5)*100%</f>
        <v>0.56127995462494684</v>
      </c>
    </row>
    <row r="4" spans="1:6" x14ac:dyDescent="0.2">
      <c r="A4" s="18" t="s">
        <v>15</v>
      </c>
      <c r="B4" s="34">
        <v>46410</v>
      </c>
      <c r="C4" s="20">
        <f>(B4/B5)*100%</f>
        <v>0.43872004537505316</v>
      </c>
    </row>
    <row r="5" spans="1:6" x14ac:dyDescent="0.2">
      <c r="A5" s="30" t="s">
        <v>6</v>
      </c>
      <c r="B5" s="11">
        <f>SUM(B3:B4)</f>
        <v>105785</v>
      </c>
      <c r="C5" s="21">
        <f>SUM(C3:C4)</f>
        <v>1</v>
      </c>
    </row>
    <row r="9" spans="1:6" x14ac:dyDescent="0.2">
      <c r="A9" s="17" t="s">
        <v>0</v>
      </c>
      <c r="B9" s="17" t="s">
        <v>14</v>
      </c>
      <c r="C9" s="17" t="s">
        <v>16</v>
      </c>
      <c r="D9" s="17" t="s">
        <v>15</v>
      </c>
      <c r="E9" s="17" t="s">
        <v>17</v>
      </c>
      <c r="F9" s="30" t="s">
        <v>6</v>
      </c>
    </row>
    <row r="10" spans="1:6" x14ac:dyDescent="0.2">
      <c r="A10" s="18" t="s">
        <v>2</v>
      </c>
      <c r="B10" s="19">
        <v>55488</v>
      </c>
      <c r="C10" s="20">
        <f>(B10/F14)*100%</f>
        <v>0.52453561469017351</v>
      </c>
      <c r="D10" s="19">
        <v>43881</v>
      </c>
      <c r="E10" s="20">
        <f>(D10/F14)*100%</f>
        <v>0.41481306423405967</v>
      </c>
      <c r="F10" s="19">
        <f>B10+D10</f>
        <v>99369</v>
      </c>
    </row>
    <row r="11" spans="1:6" x14ac:dyDescent="0.2">
      <c r="A11" s="18" t="s">
        <v>3</v>
      </c>
      <c r="B11" s="19">
        <v>3601</v>
      </c>
      <c r="C11" s="20">
        <f>(B11/F14)*100%</f>
        <v>3.404074301649572E-2</v>
      </c>
      <c r="D11" s="19">
        <v>2251</v>
      </c>
      <c r="E11" s="20">
        <f>(D11/F14)*100%</f>
        <v>2.1279009311339036E-2</v>
      </c>
      <c r="F11" s="19">
        <f t="shared" ref="F11:F13" si="0">B11+D11</f>
        <v>5852</v>
      </c>
    </row>
    <row r="12" spans="1:6" x14ac:dyDescent="0.2">
      <c r="A12" s="18" t="s">
        <v>4</v>
      </c>
      <c r="B12" s="19">
        <v>138</v>
      </c>
      <c r="C12" s="20">
        <f>(B12/F14)*100%</f>
        <v>1.3045327787493501E-3</v>
      </c>
      <c r="D12" s="19">
        <v>133</v>
      </c>
      <c r="E12" s="20">
        <f>(D12/F14)*100%</f>
        <v>1.2572670983598809E-3</v>
      </c>
      <c r="F12" s="19">
        <f t="shared" si="0"/>
        <v>271</v>
      </c>
    </row>
    <row r="13" spans="1:6" x14ac:dyDescent="0.2">
      <c r="A13" s="18" t="s">
        <v>5</v>
      </c>
      <c r="B13" s="19">
        <v>148</v>
      </c>
      <c r="C13" s="20">
        <f>(B13/F14)*100%</f>
        <v>1.3990641395282884E-3</v>
      </c>
      <c r="D13" s="19">
        <v>145</v>
      </c>
      <c r="E13" s="20">
        <f>(D13/F14)*100%</f>
        <v>1.3707047312946071E-3</v>
      </c>
      <c r="F13" s="19">
        <f t="shared" si="0"/>
        <v>293</v>
      </c>
    </row>
    <row r="14" spans="1:6" x14ac:dyDescent="0.2">
      <c r="A14" s="36" t="s">
        <v>6</v>
      </c>
      <c r="B14" s="36"/>
      <c r="C14" s="36"/>
      <c r="D14" s="36"/>
      <c r="E14" s="36"/>
      <c r="F14" s="11">
        <f>SUM(F10:F13)</f>
        <v>105785</v>
      </c>
    </row>
    <row r="15" spans="1:6" x14ac:dyDescent="0.2">
      <c r="A15" s="1" t="s">
        <v>76</v>
      </c>
    </row>
    <row r="16" spans="1:6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</sheetData>
  <mergeCells count="1">
    <mergeCell ref="A14:E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9"/>
  <sheetViews>
    <sheetView showGridLines="0" zoomScaleNormal="100" workbookViewId="0">
      <selection activeCell="E25" sqref="E25"/>
    </sheetView>
  </sheetViews>
  <sheetFormatPr baseColWidth="10" defaultColWidth="10.83203125" defaultRowHeight="15" x14ac:dyDescent="0.2"/>
  <cols>
    <col min="1" max="3" width="15.5" style="12" customWidth="1"/>
    <col min="4" max="4" width="10.83203125" style="12"/>
    <col min="5" max="5" width="28.83203125" style="12" customWidth="1"/>
    <col min="6" max="16384" width="10.83203125" style="12"/>
  </cols>
  <sheetData>
    <row r="1" spans="1:5" x14ac:dyDescent="0.2">
      <c r="A1" s="17" t="s">
        <v>18</v>
      </c>
      <c r="B1" s="17" t="s">
        <v>1</v>
      </c>
      <c r="C1" s="17" t="s">
        <v>8</v>
      </c>
      <c r="E1" s="25"/>
    </row>
    <row r="2" spans="1:5" x14ac:dyDescent="0.2">
      <c r="A2" s="22" t="s">
        <v>19</v>
      </c>
      <c r="B2" s="23">
        <v>9</v>
      </c>
      <c r="C2" s="16">
        <f>(B2/B18)*100%</f>
        <v>8.5078224701044569E-5</v>
      </c>
    </row>
    <row r="3" spans="1:5" x14ac:dyDescent="0.2">
      <c r="A3" s="24">
        <v>18</v>
      </c>
      <c r="B3" s="19">
        <v>110</v>
      </c>
      <c r="C3" s="7">
        <f t="shared" ref="C3" si="0">(B3/56258)*100%</f>
        <v>1.9552774716484768E-3</v>
      </c>
    </row>
    <row r="4" spans="1:5" x14ac:dyDescent="0.2">
      <c r="A4" s="24">
        <v>19</v>
      </c>
      <c r="B4" s="19">
        <v>532</v>
      </c>
      <c r="C4" s="7">
        <f>(B4/B18)*100%</f>
        <v>5.0290683934395234E-3</v>
      </c>
    </row>
    <row r="5" spans="1:5" x14ac:dyDescent="0.2">
      <c r="A5" s="24">
        <v>20</v>
      </c>
      <c r="B5" s="19">
        <v>969</v>
      </c>
      <c r="C5" s="7">
        <f>(B5/B18)*100%</f>
        <v>9.1600888594791322E-3</v>
      </c>
    </row>
    <row r="6" spans="1:5" x14ac:dyDescent="0.2">
      <c r="A6" s="24">
        <v>21</v>
      </c>
      <c r="B6" s="19">
        <v>1496</v>
      </c>
      <c r="C6" s="7">
        <f>(B6/B18)*100%</f>
        <v>1.4141891572529186E-2</v>
      </c>
    </row>
    <row r="7" spans="1:5" x14ac:dyDescent="0.2">
      <c r="A7" s="24">
        <v>22</v>
      </c>
      <c r="B7" s="19">
        <v>2005</v>
      </c>
      <c r="C7" s="7">
        <f>(B7/B18)*100%</f>
        <v>1.8953537836177151E-2</v>
      </c>
    </row>
    <row r="8" spans="1:5" x14ac:dyDescent="0.2">
      <c r="A8" s="24">
        <v>23</v>
      </c>
      <c r="B8" s="19">
        <v>2578</v>
      </c>
      <c r="C8" s="7">
        <f>(B8/B18)*100%</f>
        <v>2.4370184808810324E-2</v>
      </c>
    </row>
    <row r="9" spans="1:5" x14ac:dyDescent="0.2">
      <c r="A9" s="24">
        <v>24</v>
      </c>
      <c r="B9" s="19">
        <v>3050</v>
      </c>
      <c r="C9" s="7">
        <f>(B9/B18)*100%</f>
        <v>2.8832065037576217E-2</v>
      </c>
    </row>
    <row r="10" spans="1:5" x14ac:dyDescent="0.2">
      <c r="A10" s="24">
        <v>25</v>
      </c>
      <c r="B10" s="19">
        <v>3786</v>
      </c>
      <c r="C10" s="7">
        <f>(B10/B18)*100%</f>
        <v>3.5789573190906081E-2</v>
      </c>
    </row>
    <row r="11" spans="1:5" x14ac:dyDescent="0.2">
      <c r="A11" s="24">
        <v>26</v>
      </c>
      <c r="B11" s="19">
        <v>4193</v>
      </c>
      <c r="C11" s="7">
        <f>(B11/B18)*100%</f>
        <v>3.9636999574608874E-2</v>
      </c>
    </row>
    <row r="12" spans="1:5" x14ac:dyDescent="0.2">
      <c r="A12" s="24">
        <v>27</v>
      </c>
      <c r="B12" s="19">
        <v>4380</v>
      </c>
      <c r="C12" s="7">
        <f>(B12/B18)*100%</f>
        <v>4.1404736021175025E-2</v>
      </c>
    </row>
    <row r="13" spans="1:5" x14ac:dyDescent="0.2">
      <c r="A13" s="24">
        <v>28</v>
      </c>
      <c r="B13" s="19">
        <v>4496</v>
      </c>
      <c r="C13" s="7">
        <f>(B13/B18)*100%</f>
        <v>4.2501299806210709E-2</v>
      </c>
    </row>
    <row r="14" spans="1:5" x14ac:dyDescent="0.2">
      <c r="A14" s="24">
        <v>29</v>
      </c>
      <c r="B14" s="19">
        <v>4650</v>
      </c>
      <c r="C14" s="7">
        <f>(B14/B18)*100%</f>
        <v>4.3957082762206362E-2</v>
      </c>
    </row>
    <row r="15" spans="1:5" x14ac:dyDescent="0.2">
      <c r="A15" s="24" t="s">
        <v>20</v>
      </c>
      <c r="B15" s="19">
        <v>23366</v>
      </c>
      <c r="C15" s="7">
        <f>(B15/B18)*100%</f>
        <v>0.22088197759606751</v>
      </c>
    </row>
    <row r="16" spans="1:5" x14ac:dyDescent="0.2">
      <c r="A16" s="24" t="s">
        <v>21</v>
      </c>
      <c r="B16" s="19">
        <v>18270</v>
      </c>
      <c r="C16" s="7">
        <f>(B16/B18)*100%</f>
        <v>0.17270879614312049</v>
      </c>
    </row>
    <row r="17" spans="1:3" x14ac:dyDescent="0.2">
      <c r="A17" s="24" t="s">
        <v>22</v>
      </c>
      <c r="B17" s="19">
        <v>31895</v>
      </c>
      <c r="C17" s="7">
        <f>(B17/B18)*100%</f>
        <v>0.30150777520442407</v>
      </c>
    </row>
    <row r="18" spans="1:3" x14ac:dyDescent="0.2">
      <c r="A18" s="3" t="s">
        <v>6</v>
      </c>
      <c r="B18" s="11">
        <f>+SUM(B2:B17)</f>
        <v>105785</v>
      </c>
      <c r="C18" s="4">
        <f>SUM(C2:C17)</f>
        <v>1.0009154325030802</v>
      </c>
    </row>
    <row r="19" spans="1:3" x14ac:dyDescent="0.2">
      <c r="A19" s="1" t="s">
        <v>76</v>
      </c>
    </row>
  </sheetData>
  <sortState xmlns:xlrd2="http://schemas.microsoft.com/office/spreadsheetml/2017/richdata2" ref="A2:A18">
    <sortCondition ref="A2"/>
  </sortState>
  <conditionalFormatting sqref="C2:C17">
    <cfRule type="dataBar" priority="26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{93530601-3F11-4078-8300-6A50F05D57AA}</x14:id>
        </ext>
      </extLst>
    </cfRule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{2C766E9C-33C7-402F-8E57-8D839AE117D6}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530601-3F11-4078-8300-6A50F05D57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766E9C-33C7-402F-8E57-8D839AE117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C20"/>
  <sheetViews>
    <sheetView showGridLines="0" zoomScaleNormal="100" workbookViewId="0">
      <selection activeCell="D1" sqref="D1"/>
    </sheetView>
  </sheetViews>
  <sheetFormatPr baseColWidth="10" defaultColWidth="10.83203125" defaultRowHeight="15" x14ac:dyDescent="0.2"/>
  <cols>
    <col min="1" max="1" width="33.83203125" style="12" customWidth="1"/>
    <col min="2" max="2" width="12.1640625" style="12" customWidth="1"/>
    <col min="3" max="3" width="14.5" style="12" bestFit="1" customWidth="1"/>
    <col min="4" max="16384" width="10.83203125" style="12"/>
  </cols>
  <sheetData>
    <row r="1" spans="1:3" x14ac:dyDescent="0.2">
      <c r="A1" s="37" t="s">
        <v>23</v>
      </c>
      <c r="B1" s="37"/>
      <c r="C1" s="37"/>
    </row>
    <row r="2" spans="1:3" x14ac:dyDescent="0.2">
      <c r="A2" s="37"/>
      <c r="B2" s="37"/>
      <c r="C2" s="37"/>
    </row>
    <row r="4" spans="1:3" x14ac:dyDescent="0.2">
      <c r="A4" s="17" t="s">
        <v>13</v>
      </c>
      <c r="B4" s="17" t="s">
        <v>1</v>
      </c>
      <c r="C4" s="17" t="s">
        <v>8</v>
      </c>
    </row>
    <row r="5" spans="1:3" x14ac:dyDescent="0.2">
      <c r="A5" s="18" t="s">
        <v>14</v>
      </c>
      <c r="B5" s="34">
        <v>745</v>
      </c>
      <c r="C5" s="20">
        <f>(B5/B7)*100%</f>
        <v>0.6943150046598322</v>
      </c>
    </row>
    <row r="6" spans="1:3" x14ac:dyDescent="0.2">
      <c r="A6" s="18" t="s">
        <v>15</v>
      </c>
      <c r="B6" s="34">
        <v>328</v>
      </c>
      <c r="C6" s="20">
        <f>(B6/B7)*100%</f>
        <v>0.30568499534016774</v>
      </c>
    </row>
    <row r="7" spans="1:3" x14ac:dyDescent="0.2">
      <c r="A7" s="30" t="s">
        <v>6</v>
      </c>
      <c r="B7" s="11">
        <f>SUM(B5:B6)</f>
        <v>1073</v>
      </c>
      <c r="C7" s="21">
        <f>SUM(C5:C6)</f>
        <v>1</v>
      </c>
    </row>
    <row r="9" spans="1:3" x14ac:dyDescent="0.2">
      <c r="A9" s="1" t="s">
        <v>76</v>
      </c>
      <c r="B9"/>
      <c r="C9"/>
    </row>
    <row r="10" spans="1:3" x14ac:dyDescent="0.2">
      <c r="A10"/>
      <c r="B10"/>
      <c r="C10"/>
    </row>
    <row r="11" spans="1:3" x14ac:dyDescent="0.2">
      <c r="A11"/>
      <c r="B11"/>
      <c r="C11"/>
    </row>
    <row r="12" spans="1:3" x14ac:dyDescent="0.2">
      <c r="A12"/>
      <c r="B12"/>
      <c r="C12"/>
    </row>
    <row r="13" spans="1:3" x14ac:dyDescent="0.2">
      <c r="A13"/>
      <c r="B13"/>
      <c r="C13"/>
    </row>
    <row r="14" spans="1:3" x14ac:dyDescent="0.2">
      <c r="A14"/>
      <c r="B14"/>
      <c r="C14"/>
    </row>
    <row r="15" spans="1:3" x14ac:dyDescent="0.2">
      <c r="A15"/>
      <c r="B15"/>
      <c r="C15"/>
    </row>
    <row r="16" spans="1:3" x14ac:dyDescent="0.2">
      <c r="A16"/>
      <c r="B16"/>
      <c r="C16"/>
    </row>
    <row r="17" spans="1:3" x14ac:dyDescent="0.2">
      <c r="A17"/>
      <c r="B17"/>
      <c r="C17"/>
    </row>
    <row r="18" spans="1:3" x14ac:dyDescent="0.2">
      <c r="A18"/>
      <c r="B18"/>
      <c r="C18"/>
    </row>
    <row r="19" spans="1:3" x14ac:dyDescent="0.2">
      <c r="A19"/>
      <c r="B19"/>
      <c r="C19"/>
    </row>
    <row r="20" spans="1:3" x14ac:dyDescent="0.2">
      <c r="A20"/>
      <c r="B20"/>
      <c r="C20"/>
    </row>
  </sheetData>
  <sortState xmlns:xlrd2="http://schemas.microsoft.com/office/spreadsheetml/2017/richdata2" ref="B4:C32">
    <sortCondition descending="1" ref="C4"/>
  </sortState>
  <mergeCells count="1">
    <mergeCell ref="A1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50"/>
  <sheetViews>
    <sheetView showGridLines="0" zoomScaleNormal="100" workbookViewId="0">
      <selection activeCell="G22" sqref="G22"/>
    </sheetView>
  </sheetViews>
  <sheetFormatPr baseColWidth="10" defaultColWidth="10.83203125" defaultRowHeight="15" x14ac:dyDescent="0.2"/>
  <cols>
    <col min="1" max="1" width="48.5" style="12" bestFit="1" customWidth="1"/>
    <col min="2" max="2" width="13.1640625" style="2" customWidth="1"/>
    <col min="3" max="3" width="11.83203125" style="2" customWidth="1"/>
    <col min="4" max="4" width="10.83203125" style="12" customWidth="1"/>
    <col min="5" max="5" width="10.83203125" style="12"/>
    <col min="6" max="6" width="6.1640625" style="12" customWidth="1"/>
    <col min="7" max="16384" width="10.83203125" style="12"/>
  </cols>
  <sheetData>
    <row r="1" spans="1:3" ht="16" x14ac:dyDescent="0.2">
      <c r="A1" s="10" t="s">
        <v>24</v>
      </c>
      <c r="B1" s="10" t="s">
        <v>1</v>
      </c>
      <c r="C1" s="10" t="s">
        <v>8</v>
      </c>
    </row>
    <row r="2" spans="1:3" x14ac:dyDescent="0.2">
      <c r="A2" s="13" t="s">
        <v>27</v>
      </c>
      <c r="B2" s="32">
        <v>17935</v>
      </c>
      <c r="C2" s="26">
        <f t="shared" ref="C2:C39" si="0">(B2/$B$40)*100%</f>
        <v>0.16954199555702604</v>
      </c>
    </row>
    <row r="3" spans="1:3" x14ac:dyDescent="0.2">
      <c r="A3" s="13" t="s">
        <v>28</v>
      </c>
      <c r="B3" s="32">
        <v>12930</v>
      </c>
      <c r="C3" s="26">
        <f t="shared" si="0"/>
        <v>0.12222904948716737</v>
      </c>
    </row>
    <row r="4" spans="1:3" x14ac:dyDescent="0.2">
      <c r="A4" s="13" t="s">
        <v>29</v>
      </c>
      <c r="B4" s="32">
        <v>8810</v>
      </c>
      <c r="C4" s="26">
        <f t="shared" si="0"/>
        <v>8.3282128846244738E-2</v>
      </c>
    </row>
    <row r="5" spans="1:3" x14ac:dyDescent="0.2">
      <c r="A5" s="13" t="s">
        <v>33</v>
      </c>
      <c r="B5" s="32">
        <v>7828</v>
      </c>
      <c r="C5" s="26">
        <f t="shared" si="0"/>
        <v>7.3999149217752996E-2</v>
      </c>
    </row>
    <row r="6" spans="1:3" x14ac:dyDescent="0.2">
      <c r="A6" s="13" t="s">
        <v>30</v>
      </c>
      <c r="B6" s="32">
        <v>7136</v>
      </c>
      <c r="C6" s="26">
        <f t="shared" si="0"/>
        <v>6.7457579051850458E-2</v>
      </c>
    </row>
    <row r="7" spans="1:3" x14ac:dyDescent="0.2">
      <c r="A7" s="13" t="s">
        <v>34</v>
      </c>
      <c r="B7" s="32">
        <v>6575</v>
      </c>
      <c r="C7" s="26">
        <f t="shared" si="0"/>
        <v>6.2154369712152005E-2</v>
      </c>
    </row>
    <row r="8" spans="1:3" x14ac:dyDescent="0.2">
      <c r="A8" s="13" t="s">
        <v>31</v>
      </c>
      <c r="B8" s="32">
        <v>5193</v>
      </c>
      <c r="C8" s="26">
        <f t="shared" si="0"/>
        <v>4.9090135652502719E-2</v>
      </c>
    </row>
    <row r="9" spans="1:3" x14ac:dyDescent="0.2">
      <c r="A9" s="13" t="s">
        <v>26</v>
      </c>
      <c r="B9" s="32">
        <v>4867</v>
      </c>
      <c r="C9" s="26">
        <f t="shared" si="0"/>
        <v>4.6008413291109322E-2</v>
      </c>
    </row>
    <row r="10" spans="1:3" x14ac:dyDescent="0.2">
      <c r="A10" s="13" t="s">
        <v>35</v>
      </c>
      <c r="B10" s="32">
        <v>4014</v>
      </c>
      <c r="C10" s="26">
        <f t="shared" si="0"/>
        <v>3.7944888216665876E-2</v>
      </c>
    </row>
    <row r="11" spans="1:3" x14ac:dyDescent="0.2">
      <c r="A11" s="13" t="s">
        <v>37</v>
      </c>
      <c r="B11" s="32">
        <v>4012</v>
      </c>
      <c r="C11" s="26">
        <f t="shared" si="0"/>
        <v>3.7925981944510093E-2</v>
      </c>
    </row>
    <row r="12" spans="1:3" x14ac:dyDescent="0.2">
      <c r="A12" s="13" t="s">
        <v>41</v>
      </c>
      <c r="B12" s="32">
        <v>3972</v>
      </c>
      <c r="C12" s="26">
        <f t="shared" si="0"/>
        <v>3.754785650139434E-2</v>
      </c>
    </row>
    <row r="13" spans="1:3" x14ac:dyDescent="0.2">
      <c r="A13" s="13" t="s">
        <v>32</v>
      </c>
      <c r="B13" s="32">
        <v>3929</v>
      </c>
      <c r="C13" s="26">
        <f t="shared" si="0"/>
        <v>3.7141371650044899E-2</v>
      </c>
    </row>
    <row r="14" spans="1:3" x14ac:dyDescent="0.2">
      <c r="A14" s="13" t="s">
        <v>25</v>
      </c>
      <c r="B14" s="32">
        <v>3341</v>
      </c>
      <c r="C14" s="26">
        <f t="shared" si="0"/>
        <v>3.1582927636243326E-2</v>
      </c>
    </row>
    <row r="15" spans="1:3" x14ac:dyDescent="0.2">
      <c r="A15" s="13" t="s">
        <v>42</v>
      </c>
      <c r="B15" s="32">
        <v>2617</v>
      </c>
      <c r="C15" s="26">
        <f t="shared" si="0"/>
        <v>2.4738857115848181E-2</v>
      </c>
    </row>
    <row r="16" spans="1:3" x14ac:dyDescent="0.2">
      <c r="A16" s="13" t="s">
        <v>39</v>
      </c>
      <c r="B16" s="32">
        <v>2272</v>
      </c>
      <c r="C16" s="26">
        <f t="shared" si="0"/>
        <v>2.1477525168974807E-2</v>
      </c>
    </row>
    <row r="17" spans="1:3" x14ac:dyDescent="0.2">
      <c r="A17" s="13" t="s">
        <v>38</v>
      </c>
      <c r="B17" s="32">
        <v>1413</v>
      </c>
      <c r="C17" s="26">
        <f t="shared" si="0"/>
        <v>1.3357281278063998E-2</v>
      </c>
    </row>
    <row r="18" spans="1:3" x14ac:dyDescent="0.2">
      <c r="A18" s="13" t="s">
        <v>36</v>
      </c>
      <c r="B18" s="32">
        <v>1220</v>
      </c>
      <c r="C18" s="26">
        <f t="shared" si="0"/>
        <v>1.1532826015030487E-2</v>
      </c>
    </row>
    <row r="19" spans="1:3" x14ac:dyDescent="0.2">
      <c r="A19" s="13" t="s">
        <v>44</v>
      </c>
      <c r="B19" s="32">
        <v>1039</v>
      </c>
      <c r="C19" s="26">
        <f t="shared" si="0"/>
        <v>9.8218083849317007E-3</v>
      </c>
    </row>
    <row r="20" spans="1:3" x14ac:dyDescent="0.2">
      <c r="A20" s="13" t="s">
        <v>46</v>
      </c>
      <c r="B20" s="32">
        <v>851</v>
      </c>
      <c r="C20" s="26">
        <f t="shared" si="0"/>
        <v>8.0446188022876581E-3</v>
      </c>
    </row>
    <row r="21" spans="1:3" x14ac:dyDescent="0.2">
      <c r="A21" s="13" t="s">
        <v>40</v>
      </c>
      <c r="B21" s="32">
        <v>839</v>
      </c>
      <c r="C21" s="26">
        <f t="shared" si="0"/>
        <v>7.9311811693529334E-3</v>
      </c>
    </row>
    <row r="22" spans="1:3" x14ac:dyDescent="0.2">
      <c r="A22" s="13" t="s">
        <v>45</v>
      </c>
      <c r="B22" s="32">
        <v>811</v>
      </c>
      <c r="C22" s="26">
        <f t="shared" si="0"/>
        <v>7.6664933591719057E-3</v>
      </c>
    </row>
    <row r="23" spans="1:3" x14ac:dyDescent="0.2">
      <c r="A23" s="13" t="s">
        <v>51</v>
      </c>
      <c r="B23" s="32">
        <v>436</v>
      </c>
      <c r="C23" s="26">
        <f t="shared" si="0"/>
        <v>4.1215673299617147E-3</v>
      </c>
    </row>
    <row r="24" spans="1:3" x14ac:dyDescent="0.2">
      <c r="A24" s="13" t="s">
        <v>53</v>
      </c>
      <c r="B24" s="32">
        <v>383</v>
      </c>
      <c r="C24" s="26">
        <f t="shared" si="0"/>
        <v>3.6205511178333412E-3</v>
      </c>
    </row>
    <row r="25" spans="1:3" x14ac:dyDescent="0.2">
      <c r="A25" s="13" t="s">
        <v>49</v>
      </c>
      <c r="B25" s="32">
        <v>348</v>
      </c>
      <c r="C25" s="26">
        <f t="shared" si="0"/>
        <v>3.2896913551070566E-3</v>
      </c>
    </row>
    <row r="26" spans="1:3" x14ac:dyDescent="0.2">
      <c r="A26" s="13" t="s">
        <v>48</v>
      </c>
      <c r="B26" s="32">
        <v>331</v>
      </c>
      <c r="C26" s="26">
        <f t="shared" si="0"/>
        <v>3.1289880417828615E-3</v>
      </c>
    </row>
    <row r="27" spans="1:3" x14ac:dyDescent="0.2">
      <c r="A27" s="13" t="s">
        <v>50</v>
      </c>
      <c r="B27" s="32">
        <v>300</v>
      </c>
      <c r="C27" s="26">
        <f t="shared" si="0"/>
        <v>2.8359408233681522E-3</v>
      </c>
    </row>
    <row r="28" spans="1:3" x14ac:dyDescent="0.2">
      <c r="A28" s="13" t="s">
        <v>47</v>
      </c>
      <c r="B28" s="32">
        <v>293</v>
      </c>
      <c r="C28" s="26">
        <f t="shared" si="0"/>
        <v>2.7697688708228957E-3</v>
      </c>
    </row>
    <row r="29" spans="1:3" x14ac:dyDescent="0.2">
      <c r="A29" s="13" t="s">
        <v>56</v>
      </c>
      <c r="B29" s="32">
        <v>286</v>
      </c>
      <c r="C29" s="26">
        <f t="shared" si="0"/>
        <v>2.7035969182776388E-3</v>
      </c>
    </row>
    <row r="30" spans="1:3" x14ac:dyDescent="0.2">
      <c r="A30" s="13" t="s">
        <v>61</v>
      </c>
      <c r="B30" s="32">
        <v>271</v>
      </c>
      <c r="C30" s="26">
        <f t="shared" si="0"/>
        <v>2.5617998771092312E-3</v>
      </c>
    </row>
    <row r="31" spans="1:3" x14ac:dyDescent="0.2">
      <c r="A31" s="13" t="s">
        <v>43</v>
      </c>
      <c r="B31" s="32">
        <v>266</v>
      </c>
      <c r="C31" s="26">
        <f t="shared" si="0"/>
        <v>2.5145341967197617E-3</v>
      </c>
    </row>
    <row r="32" spans="1:3" x14ac:dyDescent="0.2">
      <c r="A32" s="13" t="s">
        <v>55</v>
      </c>
      <c r="B32" s="32">
        <v>262</v>
      </c>
      <c r="C32" s="26">
        <f t="shared" si="0"/>
        <v>2.4767216524081864E-3</v>
      </c>
    </row>
    <row r="33" spans="1:3" x14ac:dyDescent="0.2">
      <c r="A33" s="13" t="s">
        <v>54</v>
      </c>
      <c r="B33" s="32">
        <v>249</v>
      </c>
      <c r="C33" s="26">
        <f t="shared" si="0"/>
        <v>2.3538308833955667E-3</v>
      </c>
    </row>
    <row r="34" spans="1:3" x14ac:dyDescent="0.2">
      <c r="A34" s="13" t="s">
        <v>57</v>
      </c>
      <c r="B34" s="32">
        <v>218</v>
      </c>
      <c r="C34" s="26">
        <f t="shared" si="0"/>
        <v>2.0607836649808573E-3</v>
      </c>
    </row>
    <row r="35" spans="1:3" x14ac:dyDescent="0.2">
      <c r="A35" s="13" t="s">
        <v>52</v>
      </c>
      <c r="B35" s="32">
        <v>200</v>
      </c>
      <c r="C35" s="26">
        <f t="shared" si="0"/>
        <v>1.8906272155787684E-3</v>
      </c>
    </row>
    <row r="36" spans="1:3" x14ac:dyDescent="0.2">
      <c r="A36" s="13" t="s">
        <v>59</v>
      </c>
      <c r="B36" s="32">
        <v>170</v>
      </c>
      <c r="C36" s="26">
        <f t="shared" si="0"/>
        <v>1.607033133241953E-3</v>
      </c>
    </row>
    <row r="37" spans="1:3" x14ac:dyDescent="0.2">
      <c r="A37" s="13" t="s">
        <v>60</v>
      </c>
      <c r="B37" s="32">
        <v>79</v>
      </c>
      <c r="C37" s="26">
        <f t="shared" si="0"/>
        <v>7.4679775015361349E-4</v>
      </c>
    </row>
    <row r="38" spans="1:3" x14ac:dyDescent="0.2">
      <c r="A38" s="13" t="s">
        <v>58</v>
      </c>
      <c r="B38" s="32">
        <v>52</v>
      </c>
      <c r="C38" s="26">
        <f t="shared" si="0"/>
        <v>4.915630760504797E-4</v>
      </c>
    </row>
    <row r="39" spans="1:3" x14ac:dyDescent="0.2">
      <c r="A39" s="13" t="s">
        <v>62</v>
      </c>
      <c r="B39" s="32">
        <v>37</v>
      </c>
      <c r="C39" s="26">
        <f t="shared" si="0"/>
        <v>3.4976603488207211E-4</v>
      </c>
    </row>
    <row r="40" spans="1:3" x14ac:dyDescent="0.2">
      <c r="A40" s="30" t="s">
        <v>6</v>
      </c>
      <c r="B40" s="11">
        <f>SUM(B2:B39)</f>
        <v>105785</v>
      </c>
      <c r="C40" s="21">
        <f>SUM(C2:C39)</f>
        <v>1.0000000000000002</v>
      </c>
    </row>
    <row r="45" spans="1:3" x14ac:dyDescent="0.2">
      <c r="A45" s="38" t="s">
        <v>63</v>
      </c>
      <c r="B45" s="38"/>
      <c r="C45" s="12"/>
    </row>
    <row r="46" spans="1:3" ht="16" x14ac:dyDescent="0.2">
      <c r="A46" s="33" t="s">
        <v>64</v>
      </c>
      <c r="B46" s="19">
        <v>564</v>
      </c>
      <c r="C46" s="12"/>
    </row>
    <row r="47" spans="1:3" ht="16" x14ac:dyDescent="0.2">
      <c r="A47" s="33" t="s">
        <v>65</v>
      </c>
      <c r="B47" s="19">
        <v>5852</v>
      </c>
      <c r="C47" s="12"/>
    </row>
    <row r="48" spans="1:3" ht="16" x14ac:dyDescent="0.2">
      <c r="A48" s="33" t="s">
        <v>66</v>
      </c>
      <c r="B48" s="19">
        <v>99369</v>
      </c>
      <c r="C48" s="12"/>
    </row>
    <row r="49" spans="1:3" x14ac:dyDescent="0.2">
      <c r="A49" s="27" t="s">
        <v>6</v>
      </c>
      <c r="B49" s="11">
        <f>SUM(B46:B48)</f>
        <v>105785</v>
      </c>
      <c r="C49" s="12"/>
    </row>
    <row r="50" spans="1:3" x14ac:dyDescent="0.2">
      <c r="A50" s="1" t="s">
        <v>76</v>
      </c>
    </row>
  </sheetData>
  <sortState xmlns:xlrd2="http://schemas.microsoft.com/office/spreadsheetml/2017/richdata2" ref="A38:C39">
    <sortCondition descending="1" ref="B38"/>
  </sortState>
  <mergeCells count="1">
    <mergeCell ref="A45:B45"/>
  </mergeCells>
  <conditionalFormatting sqref="C2:C39">
    <cfRule type="dataBar" priority="34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{9A0E42BC-13D7-4990-B00B-65769E0EE14A}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0E42BC-13D7-4990-B00B-65769E0EE1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C2:C39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F13"/>
  <sheetViews>
    <sheetView showGridLines="0" zoomScaleNormal="100" workbookViewId="0">
      <selection activeCell="A18" sqref="A18"/>
    </sheetView>
  </sheetViews>
  <sheetFormatPr baseColWidth="10" defaultColWidth="10.83203125" defaultRowHeight="15" x14ac:dyDescent="0.2"/>
  <cols>
    <col min="1" max="1" width="50.1640625" style="12" bestFit="1" customWidth="1"/>
    <col min="2" max="2" width="11.83203125" style="12" bestFit="1" customWidth="1"/>
    <col min="3" max="3" width="14.5" style="12" customWidth="1"/>
    <col min="4" max="16384" width="10.83203125" style="12"/>
  </cols>
  <sheetData>
    <row r="1" spans="1:6" ht="16" x14ac:dyDescent="0.2">
      <c r="A1" s="28" t="s">
        <v>67</v>
      </c>
      <c r="B1" s="28" t="s">
        <v>1</v>
      </c>
      <c r="C1" s="10" t="s">
        <v>8</v>
      </c>
    </row>
    <row r="2" spans="1:6" x14ac:dyDescent="0.2">
      <c r="A2" s="29" t="s">
        <v>71</v>
      </c>
      <c r="B2" s="32">
        <v>745</v>
      </c>
      <c r="C2" s="26">
        <f t="shared" ref="C2:C9" si="0">(B2/$B$10)*100%</f>
        <v>0.2999194847020934</v>
      </c>
    </row>
    <row r="3" spans="1:6" x14ac:dyDescent="0.2">
      <c r="A3" s="29" t="s">
        <v>70</v>
      </c>
      <c r="B3" s="32">
        <v>0</v>
      </c>
      <c r="C3" s="26">
        <f t="shared" si="0"/>
        <v>0</v>
      </c>
    </row>
    <row r="4" spans="1:6" x14ac:dyDescent="0.2">
      <c r="A4" s="29" t="s">
        <v>72</v>
      </c>
      <c r="B4" s="32">
        <v>0</v>
      </c>
      <c r="C4" s="26">
        <f t="shared" si="0"/>
        <v>0</v>
      </c>
    </row>
    <row r="5" spans="1:6" x14ac:dyDescent="0.2">
      <c r="A5" s="29" t="s">
        <v>73</v>
      </c>
      <c r="B5" s="32">
        <v>216</v>
      </c>
      <c r="C5" s="26">
        <f t="shared" si="0"/>
        <v>8.6956521739130432E-2</v>
      </c>
    </row>
    <row r="6" spans="1:6" x14ac:dyDescent="0.2">
      <c r="A6" s="29" t="s">
        <v>68</v>
      </c>
      <c r="B6" s="32">
        <v>112</v>
      </c>
      <c r="C6" s="26">
        <f t="shared" si="0"/>
        <v>4.5088566827697261E-2</v>
      </c>
    </row>
    <row r="7" spans="1:6" x14ac:dyDescent="0.2">
      <c r="A7" s="29" t="s">
        <v>74</v>
      </c>
      <c r="B7" s="32">
        <v>1287</v>
      </c>
      <c r="C7" s="26">
        <f t="shared" si="0"/>
        <v>0.51811594202898548</v>
      </c>
    </row>
    <row r="8" spans="1:6" x14ac:dyDescent="0.2">
      <c r="A8" s="29" t="s">
        <v>69</v>
      </c>
      <c r="B8" s="32">
        <v>124</v>
      </c>
      <c r="C8" s="26">
        <f t="shared" si="0"/>
        <v>4.9919484702093397E-2</v>
      </c>
    </row>
    <row r="9" spans="1:6" x14ac:dyDescent="0.2">
      <c r="A9" s="29" t="s">
        <v>75</v>
      </c>
      <c r="B9" s="32">
        <v>0</v>
      </c>
      <c r="C9" s="26">
        <f t="shared" si="0"/>
        <v>0</v>
      </c>
    </row>
    <row r="10" spans="1:6" x14ac:dyDescent="0.2">
      <c r="A10" s="30" t="s">
        <v>6</v>
      </c>
      <c r="B10" s="11">
        <f>SUM(B2:B9)</f>
        <v>2484</v>
      </c>
      <c r="C10" s="21">
        <f>SUM(C2:C9)</f>
        <v>1</v>
      </c>
    </row>
    <row r="11" spans="1:6" x14ac:dyDescent="0.2">
      <c r="A11" s="1" t="s">
        <v>76</v>
      </c>
    </row>
    <row r="13" spans="1:6" x14ac:dyDescent="0.2">
      <c r="F13" s="8"/>
    </row>
  </sheetData>
  <conditionalFormatting sqref="C2:C9">
    <cfRule type="dataBar" priority="25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{B7BC9945-F590-4519-B49F-BDFA6B3A195C}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BC9945-F590-4519-B49F-BDFA6B3A19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a b a 4 c 7 6 - 1 3 d c - 4 6 1 a - b 5 7 d - 6 f b f 8 f d 9 8 d 9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 2 4 . 8 4 3 7 9 2 2 5 4 2 0 7 9 1 6 < / L a t i t u d e > < L o n g i t u d e > - 9 1 . 7 9 9 0 5 6 1 6 2 3 0 3 1 7 4 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 G u i d = " 3 9 3 b c e a f - a 8 1 5 - 4 c 8 d - b 9 4 f - c 6 9 a 8 e e 9 f 2 0 c "   R e v = " 2 "   R e v G u i d = " 0 1 6 2 3 1 a f - d d 3 9 - 4 a e b - a 8 2 9 - 6 2 3 d 0 a 8 7 a 4 9 3 " 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7 8 A 7 C A 6 9 - 7 0 4 B - 4 B 6 E - 9 7 9 5 - F 4 B F 6 9 9 6 5 D B F } "   T o u r I d = " 5 d 2 e 5 b 2 a - 0 9 e 9 - 4 7 6 4 - 9 b 4 6 - 7 a 9 8 d a e 6 a 2 9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T o u r > < / T o u r s > < / V i s u a l i z a t i o n > 
</file>

<file path=customXml/item3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N W W 3 2 / a M B D H / 5 U o U h 9 x / C N 2 b E R A L R o V E n 1 p p W q v H j E Q L c Q o d o D u X 9 v D / q T 9 C 7 u U F L V s 0 i I 0 J v G U O H c X f 3 0 f n e 9 + f v 8 x G O 3 X R b A 1 l c t t m Y Y E 4 T A w 5 d x m e b l M w 9 o v e j I c D Q d 3 s J x p P 7 P l W M 9 X J o C g 0 v X 3 L k v D l f e b f h T t d j u 0 Y 8 h W y 4 h i T K L P D 7 M n 8 F z r 8 O i c / 9 2 5 l 5 f O 6 3 J u w u F g 6 g 6 R x 6 h 1 P q + s s w u P M u 0 1 2 u a u 1 k X + T X u Q j p b G s i x q 9 E N k 8 D U N R 3 N b l 7 5 6 e T T L 5 m h j W 9 j 1 l 1 y D + V k X t Q l W 8 z T 0 V d 3 s d G / s o 3 G 2 q J s / u Z N 1 U P g 0 Z E h h k S R C Y Y 6 5 k i T m Y V B A v n o J Q 1 g y q a i k l A o u K B g M B I z f b w 5 b T G y 1 1 t 6 b 7 D b L K u P c 8 E 3 P I P r N N G h 9 J r k p M p D j f A X p D / Y u 7 5 d 5 0 a o O o v 9 p e C f 3 o G Y 4 i E 5 U R h + y C P Y P a z h G 9 J p 3 e E 7 / T O i T 2 + i b M b u 5 I 2 d C i j F i C h M K d J Q S W D H Z Q m K I 8 5 g p + J g Q x Q R m X S E 9 b X R e X g m h V u v F 8 E w 9 F N u 5 Z I A A 5 Z x j G V M q O e H i Q I Z Q R A T c F p i x R F L F V c f i a b S 8 X A m X V u v F u E w q u C / P B i O Q o J B 7 o a i g Q n F G D m A o i g E X l 1 g Q q K W E k b g j m V c 1 5 k r Q v I m 9 G J v b A h p g e S 4 c D t 1 M M S p x o i h l A t 7 a q o F 7 T m I K P U f R m A v M u 1 5 n 9 w a a U H k t h X N U e z E 8 D 7 b I 9 P Y E z 0 I X r t t Q E C e I Y m j 7 W B G R x B L H S V s 8 E s W C Y 0 x h V I B 2 w y n r W D y N H r v V V 1 I 9 R 7 X / h E 8 0 b U a E k z l z + A u l S R J d o g o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8FE6E888315F46963ED3E594CE57DD" ma:contentTypeVersion="12" ma:contentTypeDescription="Crear nuevo documento." ma:contentTypeScope="" ma:versionID="44c52e038036faf1cd18f2206daa7975">
  <xsd:schema xmlns:xsd="http://www.w3.org/2001/XMLSchema" xmlns:xs="http://www.w3.org/2001/XMLSchema" xmlns:p="http://schemas.microsoft.com/office/2006/metadata/properties" xmlns:ns2="44986b4c-ccf5-4f84-966a-7ab6274a79c9" xmlns:ns3="c781e319-277f-447b-b0e9-377ec452cb4d" targetNamespace="http://schemas.microsoft.com/office/2006/metadata/properties" ma:root="true" ma:fieldsID="90a395132b1ce0de76b7609ef4ec1b94" ns2:_="" ns3:_="">
    <xsd:import namespace="44986b4c-ccf5-4f84-966a-7ab6274a79c9"/>
    <xsd:import namespace="c781e319-277f-447b-b0e9-377ec452cb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6b4c-ccf5-4f84-966a-7ab6274a7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5bf9baa6-077a-49b4-8ef4-27b9d3db7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1e319-277f-447b-b0e9-377ec452cb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7CA69-704B-4B6E-9795-F4BF69965DBF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38AF5F69-BBC5-4C84-85E1-CB6899347C37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CA128EAE-852F-42BF-BA1D-D57C0B4BA2BE}">
  <ds:schemaRefs>
    <ds:schemaRef ds:uri="http://www.w3.org/2001/XMLSchema"/>
    <ds:schemaRef ds:uri="http://microsoft.data.visualization.Client.Excel.LState/1.0"/>
  </ds:schemaRefs>
</ds:datastoreItem>
</file>

<file path=customXml/itemProps4.xml><?xml version="1.0" encoding="utf-8"?>
<ds:datastoreItem xmlns:ds="http://schemas.openxmlformats.org/officeDocument/2006/customXml" ds:itemID="{FCAF003B-C319-46BF-88CC-012D7D63A375}"/>
</file>

<file path=customXml/itemProps5.xml><?xml version="1.0" encoding="utf-8"?>
<ds:datastoreItem xmlns:ds="http://schemas.openxmlformats.org/officeDocument/2006/customXml" ds:itemID="{FC862B96-90B5-447F-995D-528EEC6C5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Nivel</vt:lpstr>
      <vt:lpstr>División</vt:lpstr>
      <vt:lpstr>Sexo</vt:lpstr>
      <vt:lpstr>Edad</vt:lpstr>
      <vt:lpstr>Lengua Indígena</vt:lpstr>
      <vt:lpstr>Programa Educativo</vt:lpstr>
      <vt:lpstr>Discapacidad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Mazzei</dc:creator>
  <cp:keywords/>
  <dc:description/>
  <cp:lastModifiedBy>Arturo Martínez García</cp:lastModifiedBy>
  <cp:revision/>
  <dcterms:created xsi:type="dcterms:W3CDTF">2017-12-07T00:10:00Z</dcterms:created>
  <dcterms:modified xsi:type="dcterms:W3CDTF">2024-06-13T16:57:37Z</dcterms:modified>
  <cp:category/>
  <cp:contentStatus/>
</cp:coreProperties>
</file>